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lan\Desktop\"/>
    </mc:Choice>
  </mc:AlternateContent>
  <bookViews>
    <workbookView xWindow="0" yWindow="0" windowWidth="28800" windowHeight="11535"/>
  </bookViews>
  <sheets>
    <sheet name="1 день" sheetId="13" r:id="rId1"/>
  </sheets>
  <calcPr calcId="152511"/>
</workbook>
</file>

<file path=xl/calcChain.xml><?xml version="1.0" encoding="utf-8"?>
<calcChain xmlns="http://schemas.openxmlformats.org/spreadsheetml/2006/main">
  <c r="AL34" i="13" l="1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D34" i="13"/>
  <c r="E34" i="13"/>
  <c r="AL57" i="13"/>
  <c r="AK57" i="13"/>
  <c r="AJ57" i="13"/>
  <c r="AI57" i="13"/>
  <c r="AH57" i="13"/>
  <c r="AF57" i="13"/>
  <c r="AE57" i="13"/>
  <c r="AD57" i="13"/>
  <c r="AC57" i="13"/>
  <c r="AB57" i="13"/>
  <c r="AA57" i="13"/>
  <c r="Z57" i="13"/>
  <c r="Y57" i="13"/>
  <c r="D57" i="13"/>
  <c r="E57" i="13"/>
  <c r="AL76" i="13"/>
  <c r="AK76" i="13"/>
  <c r="AJ76" i="13"/>
  <c r="AI76" i="13"/>
  <c r="AH76" i="13"/>
  <c r="AG76" i="13"/>
  <c r="AF76" i="13"/>
  <c r="AE76" i="13"/>
  <c r="AD76" i="13"/>
  <c r="AC76" i="13"/>
  <c r="AB76" i="13"/>
  <c r="AA76" i="13"/>
  <c r="Z76" i="13"/>
  <c r="Y76" i="13"/>
  <c r="D76" i="13"/>
  <c r="E76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Y69" i="13"/>
  <c r="D69" i="13"/>
  <c r="D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Y63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Y52" i="13"/>
  <c r="D52" i="13"/>
  <c r="D42" i="13"/>
  <c r="Z42" i="13"/>
  <c r="AA42" i="13"/>
  <c r="AB42" i="13"/>
  <c r="AB77" i="13"/>
  <c r="AB78" i="13"/>
  <c r="AC42" i="13"/>
  <c r="AD42" i="13"/>
  <c r="AE42" i="13"/>
  <c r="AE77" i="13"/>
  <c r="AE78" i="13"/>
  <c r="AF42" i="13"/>
  <c r="AF77" i="13"/>
  <c r="AF78" i="13"/>
  <c r="AG42" i="13"/>
  <c r="AH42" i="13"/>
  <c r="AI42" i="13"/>
  <c r="AJ42" i="13"/>
  <c r="AJ77" i="13"/>
  <c r="AJ78" i="13"/>
  <c r="AK42" i="13"/>
  <c r="AL42" i="13"/>
  <c r="Y42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Y29" i="13"/>
  <c r="D29" i="13"/>
  <c r="Z24" i="13"/>
  <c r="Z77" i="13"/>
  <c r="Z78" i="13"/>
  <c r="AA24" i="13"/>
  <c r="AB24" i="13"/>
  <c r="AC24" i="13"/>
  <c r="AC77" i="13"/>
  <c r="AC78" i="13"/>
  <c r="AD24" i="13"/>
  <c r="AD77" i="13"/>
  <c r="AD78" i="13"/>
  <c r="AE24" i="13"/>
  <c r="AF24" i="13"/>
  <c r="AG24" i="13"/>
  <c r="AH24" i="13"/>
  <c r="AH77" i="13"/>
  <c r="AH78" i="13"/>
  <c r="AI24" i="13"/>
  <c r="AJ24" i="13"/>
  <c r="AK24" i="13"/>
  <c r="AL24" i="13"/>
  <c r="AL77" i="13"/>
  <c r="AL78" i="13"/>
  <c r="Y24" i="13"/>
  <c r="Z18" i="13"/>
  <c r="AA18" i="13"/>
  <c r="AA77" i="13"/>
  <c r="AA78" i="13"/>
  <c r="AB18" i="13"/>
  <c r="AC18" i="13"/>
  <c r="AD18" i="13"/>
  <c r="AE18" i="13"/>
  <c r="AF18" i="13"/>
  <c r="AG18" i="13"/>
  <c r="AH18" i="13"/>
  <c r="AI18" i="13"/>
  <c r="AJ18" i="13"/>
  <c r="AK18" i="13"/>
  <c r="AL18" i="13"/>
  <c r="Y18" i="13"/>
  <c r="D18" i="13"/>
  <c r="E69" i="13"/>
  <c r="E63" i="13"/>
  <c r="E52" i="13"/>
  <c r="E29" i="13"/>
  <c r="E18" i="13"/>
  <c r="E42" i="13"/>
  <c r="F42" i="13"/>
  <c r="G42" i="13"/>
  <c r="H42" i="13"/>
  <c r="I42" i="13"/>
  <c r="K42" i="13"/>
  <c r="L42" i="13"/>
  <c r="M42" i="13"/>
  <c r="N42" i="13"/>
  <c r="O42" i="13"/>
  <c r="P42" i="13"/>
  <c r="Q42" i="13"/>
  <c r="R42" i="13"/>
  <c r="S42" i="13"/>
  <c r="J42" i="13"/>
  <c r="Y77" i="13"/>
  <c r="Y78" i="13"/>
  <c r="AI77" i="13"/>
  <c r="AI78" i="13"/>
  <c r="AG77" i="13"/>
  <c r="AG78" i="13"/>
  <c r="AK77" i="13"/>
  <c r="AK78" i="13"/>
</calcChain>
</file>

<file path=xl/sharedStrings.xml><?xml version="1.0" encoding="utf-8"?>
<sst xmlns="http://schemas.openxmlformats.org/spreadsheetml/2006/main" count="145" uniqueCount="79">
  <si>
    <t>Наименование блюд</t>
  </si>
  <si>
    <t>Белки</t>
  </si>
  <si>
    <t>Жиры</t>
  </si>
  <si>
    <t>Углеводы</t>
  </si>
  <si>
    <t>Масло сливочное</t>
  </si>
  <si>
    <t>Хлеб пшеничный</t>
  </si>
  <si>
    <t>Сыр порциями</t>
  </si>
  <si>
    <t>Картофельное пюре</t>
  </si>
  <si>
    <t>1 день</t>
  </si>
  <si>
    <t>2 день</t>
  </si>
  <si>
    <t>3 день</t>
  </si>
  <si>
    <t>5 день</t>
  </si>
  <si>
    <t>Чай с сахаром</t>
  </si>
  <si>
    <t>2</t>
  </si>
  <si>
    <t>Каша пшенная молочная</t>
  </si>
  <si>
    <t>Завтрак</t>
  </si>
  <si>
    <t>Яйцо вареное</t>
  </si>
  <si>
    <t>Салат из белокачанной капусты</t>
  </si>
  <si>
    <t>Соус томатный с овощами</t>
  </si>
  <si>
    <t>Макароны отварные</t>
  </si>
  <si>
    <t>пищевые вещества</t>
  </si>
  <si>
    <t>Рыба запеченная</t>
  </si>
  <si>
    <t>Каша пшенная рассыпчатая</t>
  </si>
  <si>
    <t>Прием пищи</t>
  </si>
  <si>
    <t>Неделя 1</t>
  </si>
  <si>
    <t>Итого за завтрак</t>
  </si>
  <si>
    <t>Энергетическая ценность</t>
  </si>
  <si>
    <t>№ рецептур</t>
  </si>
  <si>
    <t>Вес блюда</t>
  </si>
  <si>
    <t>Витамины</t>
  </si>
  <si>
    <t xml:space="preserve">A </t>
  </si>
  <si>
    <t>B1</t>
  </si>
  <si>
    <t>B2</t>
  </si>
  <si>
    <t>C</t>
  </si>
  <si>
    <t>D</t>
  </si>
  <si>
    <t>Минеральные вещества</t>
  </si>
  <si>
    <t>K</t>
  </si>
  <si>
    <t>Ca</t>
  </si>
  <si>
    <t>Mg</t>
  </si>
  <si>
    <t>P</t>
  </si>
  <si>
    <t>Fe</t>
  </si>
  <si>
    <t>Котлеты из птицы</t>
  </si>
  <si>
    <t>цена</t>
  </si>
  <si>
    <t>Тефтели ежик из говядины</t>
  </si>
  <si>
    <t>Кофейный напиток</t>
  </si>
  <si>
    <t>Яблоко</t>
  </si>
  <si>
    <t>Пудинг творожный</t>
  </si>
  <si>
    <t>6 день</t>
  </si>
  <si>
    <t>Каша рисовая молочная</t>
  </si>
  <si>
    <t>Каша гречневая рассыпчатая</t>
  </si>
  <si>
    <t>8 день</t>
  </si>
  <si>
    <t>9 день</t>
  </si>
  <si>
    <t>Биточки из птицы</t>
  </si>
  <si>
    <t>10 день</t>
  </si>
  <si>
    <t>Котлеты рыбные</t>
  </si>
  <si>
    <t>Салат витаминный</t>
  </si>
  <si>
    <t>202</t>
  </si>
  <si>
    <t>463</t>
  </si>
  <si>
    <t>222</t>
  </si>
  <si>
    <t>114</t>
  </si>
  <si>
    <t>366</t>
  </si>
  <si>
    <t>161</t>
  </si>
  <si>
    <t>219</t>
  </si>
  <si>
    <t>ВСЕГО за 10 дней</t>
  </si>
  <si>
    <t>СОГЛАСОВАНО</t>
  </si>
  <si>
    <t>Директор</t>
  </si>
  <si>
    <t>______________________</t>
  </si>
  <si>
    <t>УТВЕРЖДАЮ</t>
  </si>
  <si>
    <t>Генеральный директор</t>
  </si>
  <si>
    <t>ООО "Олимп"</t>
  </si>
  <si>
    <t>_______________________</t>
  </si>
  <si>
    <t>Двухнедельное меню  (завтраков) для обучающихся _________________________</t>
  </si>
  <si>
    <t xml:space="preserve"> в возрасте с 7 до 11 лет на осенне-зимний период на 2021-2022 учебный год.</t>
  </si>
  <si>
    <t>80-5</t>
  </si>
  <si>
    <t>Шницель из говядины</t>
  </si>
  <si>
    <t>189</t>
  </si>
  <si>
    <t>Неделя 2</t>
  </si>
  <si>
    <t>В среднем за день</t>
  </si>
  <si>
    <t>И.Г.Тамова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</si>
</sst>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3" fontId="1" fillId="0" borderId="1" xfId="0" applyNumberFormat="1" applyFont="1" applyFill="1" applyBorder="1" applyAlignment="1">
      <alignment horizontal="center" vertical="center"/>
    </xf>
    <xf numFmtId="173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73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173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173" fontId="1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173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1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6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172" fontId="1" fillId="0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/>
    <xf numFmtId="0" fontId="4" fillId="2" borderId="0" xfId="0" applyFont="1" applyFill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" fontId="2" fillId="0" borderId="1" xfId="0" applyNumberFormat="1" applyFont="1" applyBorder="1"/>
    <xf numFmtId="1" fontId="4" fillId="0" borderId="0" xfId="0" applyNumberFormat="1" applyFont="1"/>
    <xf numFmtId="0" fontId="4" fillId="0" borderId="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81"/>
  <sheetViews>
    <sheetView tabSelected="1" topLeftCell="A34" zoomScaleNormal="100" workbookViewId="0">
      <selection activeCell="AL35" sqref="AL35"/>
    </sheetView>
  </sheetViews>
  <sheetFormatPr defaultColWidth="5.28515625" defaultRowHeight="15" x14ac:dyDescent="0.25"/>
  <cols>
    <col min="1" max="1" width="10.85546875" style="1" customWidth="1"/>
    <col min="2" max="2" width="7.140625" style="3" customWidth="1"/>
    <col min="3" max="3" width="20.85546875" style="13" customWidth="1"/>
    <col min="4" max="4" width="8.28515625" style="4" customWidth="1"/>
    <col min="5" max="5" width="8.140625" style="31" customWidth="1"/>
    <col min="6" max="8" width="7.42578125" style="3" hidden="1" customWidth="1"/>
    <col min="9" max="9" width="7.85546875" style="3" hidden="1" customWidth="1"/>
    <col min="10" max="10" width="9.140625" style="1" hidden="1" customWidth="1"/>
    <col min="11" max="12" width="5.85546875" style="1" hidden="1" customWidth="1"/>
    <col min="13" max="13" width="8" style="1" hidden="1" customWidth="1"/>
    <col min="14" max="14" width="5.5703125" style="1" hidden="1" customWidth="1"/>
    <col min="15" max="15" width="9.42578125" style="1" hidden="1" customWidth="1"/>
    <col min="16" max="16" width="7.5703125" style="1" hidden="1" customWidth="1"/>
    <col min="17" max="18" width="7.85546875" style="1" hidden="1" customWidth="1"/>
    <col min="19" max="19" width="6.7109375" style="1" hidden="1" customWidth="1"/>
    <col min="20" max="24" width="0" style="1" hidden="1" customWidth="1"/>
    <col min="25" max="26" width="7.7109375" style="1" customWidth="1"/>
    <col min="27" max="27" width="7.42578125" style="1" customWidth="1"/>
    <col min="28" max="28" width="9.140625" style="1" customWidth="1"/>
    <col min="29" max="29" width="9" style="1" customWidth="1"/>
    <col min="30" max="33" width="6.7109375" style="1" customWidth="1"/>
    <col min="34" max="35" width="9.140625" style="1" customWidth="1"/>
    <col min="36" max="36" width="8.28515625" style="1" customWidth="1"/>
    <col min="37" max="37" width="10.5703125" style="1" customWidth="1"/>
    <col min="38" max="38" width="6.7109375" style="1" customWidth="1"/>
    <col min="39" max="16384" width="5.28515625" style="1"/>
  </cols>
  <sheetData>
    <row r="1" spans="1:38" ht="15" customHeight="1" x14ac:dyDescent="0.25">
      <c r="A1" s="1" t="s">
        <v>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87" t="s">
        <v>67</v>
      </c>
      <c r="AI1" s="87"/>
      <c r="AJ1" s="87"/>
      <c r="AK1" s="61"/>
      <c r="AL1" s="61"/>
    </row>
    <row r="2" spans="1:38" ht="21.75" customHeight="1" x14ac:dyDescent="0.25">
      <c r="A2" s="62" t="s">
        <v>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88" t="s">
        <v>68</v>
      </c>
      <c r="AI2" s="88"/>
      <c r="AJ2" s="88"/>
      <c r="AK2" s="88"/>
      <c r="AL2" s="61"/>
    </row>
    <row r="3" spans="1:38" ht="20.25" customHeight="1" x14ac:dyDescent="0.25">
      <c r="A3" s="1" t="s">
        <v>66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88" t="s">
        <v>69</v>
      </c>
      <c r="AI3" s="88"/>
      <c r="AJ3" s="88"/>
      <c r="AK3" s="61"/>
      <c r="AL3" s="61"/>
    </row>
    <row r="4" spans="1:38" x14ac:dyDescent="0.25">
      <c r="A4" s="1" t="s">
        <v>66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86" t="s">
        <v>70</v>
      </c>
      <c r="AI4" s="86"/>
      <c r="AJ4" s="86"/>
      <c r="AK4" s="61"/>
      <c r="AL4" s="61"/>
    </row>
    <row r="5" spans="1:38" x14ac:dyDescent="0.25">
      <c r="A5" s="1" t="s">
        <v>66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89" t="s">
        <v>78</v>
      </c>
      <c r="AI5" s="89"/>
      <c r="AJ5" s="89"/>
      <c r="AK5" s="61"/>
      <c r="AL5" s="61"/>
    </row>
    <row r="6" spans="1:38" ht="15.75" x14ac:dyDescent="0.25">
      <c r="B6" s="61"/>
      <c r="C6" s="61"/>
      <c r="D6" s="88" t="s">
        <v>71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63"/>
      <c r="AH6" s="86"/>
      <c r="AI6" s="86"/>
      <c r="AJ6" s="86"/>
      <c r="AK6" s="61"/>
      <c r="AL6" s="61"/>
    </row>
    <row r="7" spans="1:38" ht="15.75" x14ac:dyDescent="0.25">
      <c r="B7" s="61"/>
      <c r="C7" s="61"/>
      <c r="D7" s="88" t="s">
        <v>72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60"/>
      <c r="AI7" s="60"/>
      <c r="AJ7" s="60"/>
      <c r="AK7" s="61"/>
      <c r="AL7" s="61"/>
    </row>
    <row r="8" spans="1:38" ht="51" customHeight="1" x14ac:dyDescent="0.25">
      <c r="A8" s="16" t="s">
        <v>23</v>
      </c>
      <c r="B8" s="16" t="s">
        <v>27</v>
      </c>
      <c r="C8" s="20" t="s">
        <v>0</v>
      </c>
      <c r="D8" s="93" t="s">
        <v>28</v>
      </c>
      <c r="E8" s="98" t="s">
        <v>42</v>
      </c>
      <c r="F8" s="92" t="s">
        <v>20</v>
      </c>
      <c r="G8" s="92"/>
      <c r="H8" s="92"/>
      <c r="I8" s="19" t="s">
        <v>26</v>
      </c>
      <c r="J8" s="90" t="s">
        <v>29</v>
      </c>
      <c r="K8" s="90"/>
      <c r="L8" s="90"/>
      <c r="M8" s="90"/>
      <c r="N8" s="90"/>
      <c r="O8" s="90" t="s">
        <v>35</v>
      </c>
      <c r="P8" s="90"/>
      <c r="Q8" s="90"/>
      <c r="R8" s="90"/>
      <c r="S8" s="90"/>
      <c r="Y8" s="92" t="s">
        <v>20</v>
      </c>
      <c r="Z8" s="92"/>
      <c r="AA8" s="92"/>
      <c r="AB8" s="101" t="s">
        <v>26</v>
      </c>
      <c r="AC8" s="90" t="s">
        <v>29</v>
      </c>
      <c r="AD8" s="90"/>
      <c r="AE8" s="90"/>
      <c r="AF8" s="90"/>
      <c r="AG8" s="90"/>
      <c r="AH8" s="90" t="s">
        <v>35</v>
      </c>
      <c r="AI8" s="90"/>
      <c r="AJ8" s="90"/>
      <c r="AK8" s="90"/>
      <c r="AL8" s="90"/>
    </row>
    <row r="9" spans="1:38" ht="19.5" customHeight="1" x14ac:dyDescent="0.25">
      <c r="A9" s="21" t="s">
        <v>24</v>
      </c>
      <c r="B9" s="90"/>
      <c r="C9" s="95"/>
      <c r="D9" s="94"/>
      <c r="E9" s="99"/>
      <c r="F9" s="92" t="s">
        <v>1</v>
      </c>
      <c r="G9" s="92" t="s">
        <v>2</v>
      </c>
      <c r="H9" s="96" t="s">
        <v>3</v>
      </c>
      <c r="I9" s="97"/>
      <c r="J9" s="92" t="s">
        <v>30</v>
      </c>
      <c r="K9" s="92" t="s">
        <v>31</v>
      </c>
      <c r="L9" s="92" t="s">
        <v>32</v>
      </c>
      <c r="M9" s="92" t="s">
        <v>33</v>
      </c>
      <c r="N9" s="92" t="s">
        <v>34</v>
      </c>
      <c r="O9" s="92" t="s">
        <v>36</v>
      </c>
      <c r="P9" s="92" t="s">
        <v>37</v>
      </c>
      <c r="Q9" s="92" t="s">
        <v>38</v>
      </c>
      <c r="R9" s="92" t="s">
        <v>39</v>
      </c>
      <c r="S9" s="92" t="s">
        <v>40</v>
      </c>
      <c r="T9" s="11"/>
      <c r="Y9" s="92" t="s">
        <v>1</v>
      </c>
      <c r="Z9" s="92" t="s">
        <v>2</v>
      </c>
      <c r="AA9" s="96" t="s">
        <v>3</v>
      </c>
      <c r="AB9" s="102"/>
      <c r="AC9" s="92" t="s">
        <v>30</v>
      </c>
      <c r="AD9" s="92" t="s">
        <v>31</v>
      </c>
      <c r="AE9" s="92" t="s">
        <v>32</v>
      </c>
      <c r="AF9" s="92" t="s">
        <v>33</v>
      </c>
      <c r="AG9" s="92" t="s">
        <v>34</v>
      </c>
      <c r="AH9" s="92" t="s">
        <v>36</v>
      </c>
      <c r="AI9" s="92" t="s">
        <v>37</v>
      </c>
      <c r="AJ9" s="92" t="s">
        <v>38</v>
      </c>
      <c r="AK9" s="92" t="s">
        <v>39</v>
      </c>
      <c r="AL9" s="92" t="s">
        <v>40</v>
      </c>
    </row>
    <row r="10" spans="1:38" ht="16.149999999999999" customHeight="1" x14ac:dyDescent="0.25">
      <c r="A10" s="22" t="s">
        <v>8</v>
      </c>
      <c r="B10" s="90"/>
      <c r="C10" s="95"/>
      <c r="D10" s="94"/>
      <c r="E10" s="100"/>
      <c r="F10" s="92"/>
      <c r="G10" s="92"/>
      <c r="H10" s="96"/>
      <c r="I10" s="97"/>
      <c r="J10" s="92"/>
      <c r="K10" s="92"/>
      <c r="L10" s="92"/>
      <c r="M10" s="92"/>
      <c r="N10" s="92"/>
      <c r="O10" s="92"/>
      <c r="P10" s="92"/>
      <c r="Q10" s="92"/>
      <c r="R10" s="92"/>
      <c r="S10" s="92"/>
      <c r="Y10" s="92"/>
      <c r="Z10" s="92"/>
      <c r="AA10" s="96"/>
      <c r="AB10" s="103"/>
      <c r="AC10" s="92"/>
      <c r="AD10" s="92"/>
      <c r="AE10" s="92"/>
      <c r="AF10" s="92"/>
      <c r="AG10" s="92"/>
      <c r="AH10" s="92"/>
      <c r="AI10" s="92"/>
      <c r="AJ10" s="92"/>
      <c r="AK10" s="92"/>
      <c r="AL10" s="92"/>
    </row>
    <row r="11" spans="1:38" ht="32.25" customHeight="1" x14ac:dyDescent="0.25">
      <c r="A11" s="104" t="s">
        <v>15</v>
      </c>
      <c r="B11" s="24">
        <v>112</v>
      </c>
      <c r="C11" s="25" t="s">
        <v>14</v>
      </c>
      <c r="D11" s="64">
        <v>200</v>
      </c>
      <c r="E11" s="65">
        <v>13.37</v>
      </c>
      <c r="F11" s="24"/>
      <c r="G11" s="24"/>
      <c r="H11" s="28"/>
      <c r="I11" s="28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66"/>
      <c r="U11" s="66"/>
      <c r="V11" s="66"/>
      <c r="W11" s="66"/>
      <c r="X11" s="66"/>
      <c r="Y11" s="17">
        <v>6.04</v>
      </c>
      <c r="Z11" s="17">
        <v>7.27</v>
      </c>
      <c r="AA11" s="17">
        <v>34.29</v>
      </c>
      <c r="AB11" s="17">
        <v>227.16</v>
      </c>
      <c r="AC11" s="17">
        <v>53.8</v>
      </c>
      <c r="AD11" s="17">
        <v>0.18</v>
      </c>
      <c r="AE11" s="17">
        <v>0.15</v>
      </c>
      <c r="AF11" s="17">
        <v>0.54</v>
      </c>
      <c r="AG11" s="17">
        <v>0</v>
      </c>
      <c r="AH11" s="17">
        <v>215</v>
      </c>
      <c r="AI11" s="17">
        <v>126</v>
      </c>
      <c r="AJ11" s="17">
        <v>49</v>
      </c>
      <c r="AK11" s="17">
        <v>185</v>
      </c>
      <c r="AL11" s="17">
        <v>1.3</v>
      </c>
    </row>
    <row r="12" spans="1:38" ht="17.25" customHeight="1" x14ac:dyDescent="0.25">
      <c r="A12" s="105"/>
      <c r="B12" s="24">
        <v>139</v>
      </c>
      <c r="C12" s="25" t="s">
        <v>16</v>
      </c>
      <c r="D12" s="64">
        <v>40</v>
      </c>
      <c r="E12" s="65">
        <v>11.47</v>
      </c>
      <c r="F12" s="24"/>
      <c r="G12" s="24"/>
      <c r="H12" s="28"/>
      <c r="I12" s="28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66"/>
      <c r="U12" s="66"/>
      <c r="V12" s="66"/>
      <c r="W12" s="66"/>
      <c r="X12" s="66"/>
      <c r="Y12" s="17">
        <v>5.0999999999999996</v>
      </c>
      <c r="Z12" s="17">
        <v>4.5999999999999996</v>
      </c>
      <c r="AA12" s="17">
        <v>0.3</v>
      </c>
      <c r="AB12" s="17">
        <v>62.8</v>
      </c>
      <c r="AC12" s="17">
        <v>62.4</v>
      </c>
      <c r="AD12" s="17">
        <v>0.02</v>
      </c>
      <c r="AE12" s="17">
        <v>0.1</v>
      </c>
      <c r="AF12" s="17">
        <v>0</v>
      </c>
      <c r="AG12" s="17">
        <v>0</v>
      </c>
      <c r="AH12" s="17">
        <v>46</v>
      </c>
      <c r="AI12" s="17">
        <v>19</v>
      </c>
      <c r="AJ12" s="17">
        <v>4</v>
      </c>
      <c r="AK12" s="17">
        <v>67</v>
      </c>
      <c r="AL12" s="17">
        <v>0.9</v>
      </c>
    </row>
    <row r="13" spans="1:38" ht="17.25" customHeight="1" x14ac:dyDescent="0.25">
      <c r="A13" s="105"/>
      <c r="B13" s="24">
        <v>286</v>
      </c>
      <c r="C13" s="25" t="s">
        <v>44</v>
      </c>
      <c r="D13" s="64">
        <v>200</v>
      </c>
      <c r="E13" s="65">
        <v>9</v>
      </c>
      <c r="F13" s="24"/>
      <c r="G13" s="24"/>
      <c r="H13" s="28"/>
      <c r="I13" s="28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66"/>
      <c r="U13" s="66"/>
      <c r="V13" s="66"/>
      <c r="W13" s="66"/>
      <c r="X13" s="66"/>
      <c r="Y13" s="17">
        <v>2.8</v>
      </c>
      <c r="Z13" s="17">
        <v>3.2</v>
      </c>
      <c r="AA13" s="17">
        <v>19.7</v>
      </c>
      <c r="AB13" s="17">
        <v>118.6</v>
      </c>
      <c r="AC13" s="17">
        <v>13.29</v>
      </c>
      <c r="AD13" s="17">
        <v>0.03</v>
      </c>
      <c r="AE13" s="17">
        <v>0.16</v>
      </c>
      <c r="AF13" s="17">
        <v>0.52</v>
      </c>
      <c r="AG13" s="17">
        <v>0</v>
      </c>
      <c r="AH13" s="17">
        <v>181</v>
      </c>
      <c r="AI13" s="17">
        <v>111</v>
      </c>
      <c r="AJ13" s="17">
        <v>30.7</v>
      </c>
      <c r="AK13" s="17">
        <v>107</v>
      </c>
      <c r="AL13" s="17">
        <v>1.1000000000000001</v>
      </c>
    </row>
    <row r="14" spans="1:38" ht="17.25" customHeight="1" x14ac:dyDescent="0.25">
      <c r="A14" s="105"/>
      <c r="B14" s="24">
        <v>365</v>
      </c>
      <c r="C14" s="14" t="s">
        <v>4</v>
      </c>
      <c r="D14" s="67">
        <v>5</v>
      </c>
      <c r="E14" s="30">
        <v>3.06</v>
      </c>
      <c r="F14" s="24"/>
      <c r="G14" s="24"/>
      <c r="H14" s="28"/>
      <c r="I14" s="2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66"/>
      <c r="U14" s="66"/>
      <c r="V14" s="66"/>
      <c r="W14" s="66"/>
      <c r="X14" s="66"/>
      <c r="Y14" s="17">
        <v>0.1</v>
      </c>
      <c r="Z14" s="17">
        <v>7.2</v>
      </c>
      <c r="AA14" s="17">
        <v>0.1</v>
      </c>
      <c r="AB14" s="17">
        <v>66</v>
      </c>
      <c r="AC14" s="17">
        <v>45</v>
      </c>
      <c r="AD14" s="17">
        <v>0</v>
      </c>
      <c r="AE14" s="17">
        <v>0.01</v>
      </c>
      <c r="AF14" s="17">
        <v>0</v>
      </c>
      <c r="AG14" s="17">
        <v>0.13</v>
      </c>
      <c r="AH14" s="17">
        <v>3</v>
      </c>
      <c r="AI14" s="17">
        <v>2.4</v>
      </c>
      <c r="AJ14" s="17">
        <v>0</v>
      </c>
      <c r="AK14" s="17">
        <v>3</v>
      </c>
      <c r="AL14" s="17">
        <v>0.02</v>
      </c>
    </row>
    <row r="15" spans="1:38" ht="17.25" customHeight="1" x14ac:dyDescent="0.25">
      <c r="A15" s="105"/>
      <c r="B15" s="24">
        <v>366</v>
      </c>
      <c r="C15" s="25" t="s">
        <v>6</v>
      </c>
      <c r="D15" s="64">
        <v>20</v>
      </c>
      <c r="E15" s="65">
        <v>13.91</v>
      </c>
      <c r="F15" s="24"/>
      <c r="G15" s="24"/>
      <c r="H15" s="28"/>
      <c r="I15" s="28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66"/>
      <c r="U15" s="66"/>
      <c r="V15" s="66"/>
      <c r="W15" s="66"/>
      <c r="X15" s="66"/>
      <c r="Y15" s="17">
        <v>4.7</v>
      </c>
      <c r="Z15" s="17">
        <v>5.9</v>
      </c>
      <c r="AA15" s="17">
        <v>0</v>
      </c>
      <c r="AB15" s="17">
        <v>72.8</v>
      </c>
      <c r="AC15" s="17">
        <v>52</v>
      </c>
      <c r="AD15" s="17">
        <v>0.01</v>
      </c>
      <c r="AE15" s="17">
        <v>0.06</v>
      </c>
      <c r="AF15" s="17">
        <v>0.14000000000000001</v>
      </c>
      <c r="AG15" s="17">
        <v>0</v>
      </c>
      <c r="AH15" s="17">
        <v>17.3</v>
      </c>
      <c r="AI15" s="17">
        <v>176</v>
      </c>
      <c r="AJ15" s="17">
        <v>7.3</v>
      </c>
      <c r="AK15" s="17">
        <v>100</v>
      </c>
      <c r="AL15" s="17">
        <v>0.2</v>
      </c>
    </row>
    <row r="16" spans="1:38" ht="17.25" customHeight="1" x14ac:dyDescent="0.25">
      <c r="A16" s="105"/>
      <c r="B16" s="24">
        <v>114</v>
      </c>
      <c r="C16" s="33" t="s">
        <v>5</v>
      </c>
      <c r="D16" s="5">
        <v>40</v>
      </c>
      <c r="E16" s="30">
        <v>1.73</v>
      </c>
      <c r="F16" s="24"/>
      <c r="G16" s="24"/>
      <c r="H16" s="28"/>
      <c r="I16" s="28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66"/>
      <c r="U16" s="66"/>
      <c r="V16" s="66"/>
      <c r="W16" s="66"/>
      <c r="X16" s="66"/>
      <c r="Y16" s="17">
        <v>3</v>
      </c>
      <c r="Z16" s="17">
        <v>0.3</v>
      </c>
      <c r="AA16" s="17">
        <v>19.7</v>
      </c>
      <c r="AB16" s="17">
        <v>94</v>
      </c>
      <c r="AC16" s="17">
        <v>0</v>
      </c>
      <c r="AD16" s="17">
        <v>0.04</v>
      </c>
      <c r="AE16" s="17">
        <v>0.01</v>
      </c>
      <c r="AF16" s="17">
        <v>0</v>
      </c>
      <c r="AG16" s="17">
        <v>0</v>
      </c>
      <c r="AH16" s="17">
        <v>37.200000000000003</v>
      </c>
      <c r="AI16" s="17">
        <v>8</v>
      </c>
      <c r="AJ16" s="17">
        <v>5.6</v>
      </c>
      <c r="AK16" s="17">
        <v>26</v>
      </c>
      <c r="AL16" s="17">
        <v>0.44</v>
      </c>
    </row>
    <row r="17" spans="1:38" ht="17.25" customHeight="1" x14ac:dyDescent="0.25">
      <c r="A17" s="106"/>
      <c r="B17" s="24">
        <v>118</v>
      </c>
      <c r="C17" s="25" t="s">
        <v>45</v>
      </c>
      <c r="D17" s="64">
        <v>120</v>
      </c>
      <c r="E17" s="65">
        <v>8.64</v>
      </c>
      <c r="F17" s="24"/>
      <c r="G17" s="24"/>
      <c r="H17" s="28"/>
      <c r="I17" s="28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66"/>
      <c r="U17" s="66"/>
      <c r="V17" s="66"/>
      <c r="W17" s="66"/>
      <c r="X17" s="66"/>
      <c r="Y17" s="17">
        <v>0.32</v>
      </c>
      <c r="Z17" s="17">
        <v>0.32</v>
      </c>
      <c r="AA17" s="17">
        <v>11.76</v>
      </c>
      <c r="AB17" s="17">
        <v>37.6</v>
      </c>
      <c r="AC17" s="17">
        <v>6</v>
      </c>
      <c r="AD17" s="17">
        <v>0.04</v>
      </c>
      <c r="AE17" s="17">
        <v>0.02</v>
      </c>
      <c r="AF17" s="17">
        <v>12</v>
      </c>
      <c r="AG17" s="17">
        <v>0</v>
      </c>
      <c r="AH17" s="17">
        <v>333.6</v>
      </c>
      <c r="AI17" s="17">
        <v>19.2</v>
      </c>
      <c r="AJ17" s="17">
        <v>10.8</v>
      </c>
      <c r="AK17" s="17">
        <v>13.2</v>
      </c>
      <c r="AL17" s="17">
        <v>2.64</v>
      </c>
    </row>
    <row r="18" spans="1:38" s="41" customFormat="1" ht="16.149999999999999" customHeight="1" x14ac:dyDescent="0.25">
      <c r="A18" s="37"/>
      <c r="B18" s="38"/>
      <c r="C18" s="39" t="s">
        <v>25</v>
      </c>
      <c r="D18" s="68">
        <f>D11+D12+D13+D14+D15+D16+D17</f>
        <v>625</v>
      </c>
      <c r="E18" s="69">
        <f>E11+E12+E13+E14+E15+E16+E17</f>
        <v>61.18</v>
      </c>
      <c r="F18" s="70"/>
      <c r="G18" s="70"/>
      <c r="H18" s="40"/>
      <c r="I18" s="4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1"/>
      <c r="U18" s="71"/>
      <c r="V18" s="71"/>
      <c r="W18" s="71"/>
      <c r="X18" s="71"/>
      <c r="Y18" s="42">
        <f>Y11+Y12+Y13+Y14+Y15+Y16+Y17</f>
        <v>22.060000000000002</v>
      </c>
      <c r="Z18" s="42">
        <f t="shared" ref="Z18:AL18" si="0">Z11+Z12+Z13+Z14+Z15+Z16+Z17</f>
        <v>28.790000000000003</v>
      </c>
      <c r="AA18" s="42">
        <f t="shared" si="0"/>
        <v>85.85</v>
      </c>
      <c r="AB18" s="42">
        <f t="shared" si="0"/>
        <v>678.95999999999992</v>
      </c>
      <c r="AC18" s="42">
        <f t="shared" si="0"/>
        <v>232.48999999999998</v>
      </c>
      <c r="AD18" s="42">
        <f t="shared" si="0"/>
        <v>0.31999999999999995</v>
      </c>
      <c r="AE18" s="42">
        <f t="shared" si="0"/>
        <v>0.51</v>
      </c>
      <c r="AF18" s="42">
        <f t="shared" si="0"/>
        <v>13.2</v>
      </c>
      <c r="AG18" s="42">
        <f t="shared" si="0"/>
        <v>0.13</v>
      </c>
      <c r="AH18" s="42">
        <f t="shared" si="0"/>
        <v>833.1</v>
      </c>
      <c r="AI18" s="42">
        <f t="shared" si="0"/>
        <v>461.59999999999997</v>
      </c>
      <c r="AJ18" s="42">
        <f t="shared" si="0"/>
        <v>107.39999999999999</v>
      </c>
      <c r="AK18" s="42">
        <f t="shared" si="0"/>
        <v>501.2</v>
      </c>
      <c r="AL18" s="42">
        <f t="shared" si="0"/>
        <v>6.6000000000000005</v>
      </c>
    </row>
    <row r="19" spans="1:38" ht="29.25" customHeight="1" x14ac:dyDescent="0.25">
      <c r="A19" s="22" t="s">
        <v>9</v>
      </c>
      <c r="B19" s="24">
        <v>4</v>
      </c>
      <c r="C19" s="25" t="s">
        <v>17</v>
      </c>
      <c r="D19" s="64">
        <v>55</v>
      </c>
      <c r="E19" s="65">
        <v>4.68</v>
      </c>
      <c r="F19" s="24"/>
      <c r="G19" s="24"/>
      <c r="H19" s="28"/>
      <c r="I19" s="28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66"/>
      <c r="U19" s="66"/>
      <c r="V19" s="66"/>
      <c r="W19" s="66"/>
      <c r="X19" s="66"/>
      <c r="Y19" s="17">
        <v>0.5</v>
      </c>
      <c r="Z19" s="17">
        <v>3.04</v>
      </c>
      <c r="AA19" s="17">
        <v>3.19</v>
      </c>
      <c r="AB19" s="17">
        <v>42.01</v>
      </c>
      <c r="AC19" s="17">
        <v>55.2</v>
      </c>
      <c r="AD19" s="17">
        <v>0.02</v>
      </c>
      <c r="AE19" s="17">
        <v>0.06</v>
      </c>
      <c r="AF19" s="17">
        <v>9.5399999999999991</v>
      </c>
      <c r="AG19" s="17">
        <v>0</v>
      </c>
      <c r="AH19" s="17">
        <v>125.4</v>
      </c>
      <c r="AI19" s="17">
        <v>27.6</v>
      </c>
      <c r="AJ19" s="17">
        <v>9</v>
      </c>
      <c r="AK19" s="17">
        <v>33</v>
      </c>
      <c r="AL19" s="17">
        <v>0.48</v>
      </c>
    </row>
    <row r="20" spans="1:38" ht="23.25" customHeight="1" x14ac:dyDescent="0.25">
      <c r="A20" s="104" t="s">
        <v>15</v>
      </c>
      <c r="B20" s="24">
        <v>209</v>
      </c>
      <c r="C20" s="35" t="s">
        <v>41</v>
      </c>
      <c r="D20" s="5" t="s">
        <v>73</v>
      </c>
      <c r="E20" s="30">
        <v>46.04</v>
      </c>
      <c r="F20" s="24"/>
      <c r="G20" s="24"/>
      <c r="H20" s="28"/>
      <c r="I20" s="2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66"/>
      <c r="U20" s="66"/>
      <c r="V20" s="66"/>
      <c r="W20" s="66"/>
      <c r="X20" s="66"/>
      <c r="Y20" s="17">
        <v>12.5</v>
      </c>
      <c r="Z20" s="17">
        <v>14.2</v>
      </c>
      <c r="AA20" s="17">
        <v>8.6</v>
      </c>
      <c r="AB20" s="17">
        <v>212.7</v>
      </c>
      <c r="AC20" s="17">
        <v>5.01</v>
      </c>
      <c r="AD20" s="17">
        <v>0.05</v>
      </c>
      <c r="AE20" s="17">
        <v>0.06</v>
      </c>
      <c r="AF20" s="17">
        <v>0.5</v>
      </c>
      <c r="AG20" s="17">
        <v>0</v>
      </c>
      <c r="AH20" s="17">
        <v>183.5</v>
      </c>
      <c r="AI20" s="17">
        <v>23.47</v>
      </c>
      <c r="AJ20" s="17">
        <v>51.2</v>
      </c>
      <c r="AK20" s="17">
        <v>115.2</v>
      </c>
      <c r="AL20" s="17">
        <v>1.07</v>
      </c>
    </row>
    <row r="21" spans="1:38" ht="23.25" customHeight="1" x14ac:dyDescent="0.25">
      <c r="A21" s="105"/>
      <c r="B21" s="24">
        <v>227</v>
      </c>
      <c r="C21" s="35" t="s">
        <v>19</v>
      </c>
      <c r="D21" s="5">
        <v>150</v>
      </c>
      <c r="E21" s="30">
        <v>7.24</v>
      </c>
      <c r="F21" s="24"/>
      <c r="G21" s="24"/>
      <c r="H21" s="28"/>
      <c r="I21" s="28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66"/>
      <c r="U21" s="66"/>
      <c r="V21" s="66"/>
      <c r="W21" s="66"/>
      <c r="X21" s="66"/>
      <c r="Y21" s="17">
        <v>5.5</v>
      </c>
      <c r="Z21" s="17">
        <v>5.3</v>
      </c>
      <c r="AA21" s="17">
        <v>35.299999999999997</v>
      </c>
      <c r="AB21" s="17">
        <v>211.1</v>
      </c>
      <c r="AC21" s="17">
        <v>0</v>
      </c>
      <c r="AD21" s="17">
        <v>0.06</v>
      </c>
      <c r="AE21" s="17">
        <v>0.02</v>
      </c>
      <c r="AF21" s="17">
        <v>0</v>
      </c>
      <c r="AG21" s="17">
        <v>0</v>
      </c>
      <c r="AH21" s="17">
        <v>37.5</v>
      </c>
      <c r="AI21" s="17">
        <v>10.5</v>
      </c>
      <c r="AJ21" s="17">
        <v>9</v>
      </c>
      <c r="AK21" s="17">
        <v>36</v>
      </c>
      <c r="AL21" s="17">
        <v>0.9</v>
      </c>
    </row>
    <row r="22" spans="1:38" ht="23.25" customHeight="1" x14ac:dyDescent="0.25">
      <c r="A22" s="105"/>
      <c r="B22" s="24">
        <v>300</v>
      </c>
      <c r="C22" s="36" t="s">
        <v>12</v>
      </c>
      <c r="D22" s="5">
        <v>180</v>
      </c>
      <c r="E22" s="30">
        <v>1.49</v>
      </c>
      <c r="F22" s="24"/>
      <c r="G22" s="24"/>
      <c r="H22" s="28"/>
      <c r="I22" s="28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66"/>
      <c r="U22" s="66"/>
      <c r="V22" s="66"/>
      <c r="W22" s="66"/>
      <c r="X22" s="66"/>
      <c r="Y22" s="17">
        <v>0.09</v>
      </c>
      <c r="Z22" s="17">
        <v>0</v>
      </c>
      <c r="AA22" s="17">
        <v>10.8</v>
      </c>
      <c r="AB22" s="17">
        <v>43.74</v>
      </c>
      <c r="AC22" s="17">
        <v>0.27</v>
      </c>
      <c r="AD22" s="17">
        <v>0</v>
      </c>
      <c r="AE22" s="17">
        <v>0.01</v>
      </c>
      <c r="AF22" s="17">
        <v>0</v>
      </c>
      <c r="AG22" s="17">
        <v>0</v>
      </c>
      <c r="AH22" s="17">
        <v>18.72</v>
      </c>
      <c r="AI22" s="17">
        <v>4.05</v>
      </c>
      <c r="AJ22" s="17">
        <v>3.42</v>
      </c>
      <c r="AK22" s="17">
        <v>6.48</v>
      </c>
      <c r="AL22" s="17">
        <v>0.63</v>
      </c>
    </row>
    <row r="23" spans="1:38" ht="23.25" customHeight="1" x14ac:dyDescent="0.25">
      <c r="A23" s="106"/>
      <c r="B23" s="24">
        <v>114</v>
      </c>
      <c r="C23" s="33" t="s">
        <v>5</v>
      </c>
      <c r="D23" s="5">
        <v>40</v>
      </c>
      <c r="E23" s="30">
        <v>1.73</v>
      </c>
      <c r="F23" s="24"/>
      <c r="G23" s="24"/>
      <c r="H23" s="28"/>
      <c r="I23" s="28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66"/>
      <c r="U23" s="66"/>
      <c r="V23" s="66"/>
      <c r="W23" s="66"/>
      <c r="X23" s="66"/>
      <c r="Y23" s="17">
        <v>3</v>
      </c>
      <c r="Z23" s="17">
        <v>0.3</v>
      </c>
      <c r="AA23" s="17">
        <v>19.7</v>
      </c>
      <c r="AB23" s="17">
        <v>94</v>
      </c>
      <c r="AC23" s="17">
        <v>0</v>
      </c>
      <c r="AD23" s="17">
        <v>0.04</v>
      </c>
      <c r="AE23" s="17">
        <v>0.01</v>
      </c>
      <c r="AF23" s="17">
        <v>0</v>
      </c>
      <c r="AG23" s="17">
        <v>0</v>
      </c>
      <c r="AH23" s="17">
        <v>37.200000000000003</v>
      </c>
      <c r="AI23" s="17">
        <v>8</v>
      </c>
      <c r="AJ23" s="17">
        <v>5.6</v>
      </c>
      <c r="AK23" s="17">
        <v>26</v>
      </c>
      <c r="AL23" s="17">
        <v>0.44</v>
      </c>
    </row>
    <row r="24" spans="1:38" s="41" customFormat="1" ht="16.149999999999999" customHeight="1" x14ac:dyDescent="0.25">
      <c r="A24" s="37"/>
      <c r="B24" s="38"/>
      <c r="C24" s="39" t="s">
        <v>25</v>
      </c>
      <c r="D24" s="68">
        <v>515</v>
      </c>
      <c r="E24" s="69">
        <v>61.18</v>
      </c>
      <c r="F24" s="70"/>
      <c r="G24" s="70"/>
      <c r="H24" s="40"/>
      <c r="I24" s="4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1"/>
      <c r="U24" s="71"/>
      <c r="V24" s="71"/>
      <c r="W24" s="71"/>
      <c r="X24" s="71"/>
      <c r="Y24" s="42">
        <f>Y19+Y20+Y21+Y22+Y23</f>
        <v>21.59</v>
      </c>
      <c r="Z24" s="42">
        <f t="shared" ref="Z24:AL24" si="1">Z19+Z20+Z21+Z22+Z23</f>
        <v>22.84</v>
      </c>
      <c r="AA24" s="42">
        <f t="shared" si="1"/>
        <v>77.59</v>
      </c>
      <c r="AB24" s="42">
        <f t="shared" si="1"/>
        <v>603.54999999999995</v>
      </c>
      <c r="AC24" s="42">
        <f t="shared" si="1"/>
        <v>60.480000000000004</v>
      </c>
      <c r="AD24" s="42">
        <f t="shared" si="1"/>
        <v>0.17</v>
      </c>
      <c r="AE24" s="42">
        <f t="shared" si="1"/>
        <v>0.16</v>
      </c>
      <c r="AF24" s="42">
        <f t="shared" si="1"/>
        <v>10.039999999999999</v>
      </c>
      <c r="AG24" s="42">
        <f t="shared" si="1"/>
        <v>0</v>
      </c>
      <c r="AH24" s="42">
        <f t="shared" si="1"/>
        <v>402.32</v>
      </c>
      <c r="AI24" s="42">
        <f t="shared" si="1"/>
        <v>73.62</v>
      </c>
      <c r="AJ24" s="42">
        <f t="shared" si="1"/>
        <v>78.22</v>
      </c>
      <c r="AK24" s="42">
        <f t="shared" si="1"/>
        <v>216.67999999999998</v>
      </c>
      <c r="AL24" s="42">
        <f t="shared" si="1"/>
        <v>3.52</v>
      </c>
    </row>
    <row r="25" spans="1:38" ht="21" customHeight="1" x14ac:dyDescent="0.25">
      <c r="A25" s="22" t="s">
        <v>10</v>
      </c>
      <c r="B25" s="24">
        <v>153</v>
      </c>
      <c r="C25" s="25" t="s">
        <v>46</v>
      </c>
      <c r="D25" s="64">
        <v>150</v>
      </c>
      <c r="E25" s="65">
        <v>54.9</v>
      </c>
      <c r="F25" s="24"/>
      <c r="G25" s="24"/>
      <c r="H25" s="28"/>
      <c r="I25" s="28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66"/>
      <c r="U25" s="66"/>
      <c r="V25" s="66"/>
      <c r="W25" s="66"/>
      <c r="X25" s="66"/>
      <c r="Y25" s="17">
        <v>24.26</v>
      </c>
      <c r="Z25" s="17">
        <v>8.31</v>
      </c>
      <c r="AA25" s="17">
        <v>39.75</v>
      </c>
      <c r="AB25" s="17">
        <v>330.81</v>
      </c>
      <c r="AC25" s="17">
        <v>71.8</v>
      </c>
      <c r="AD25" s="17">
        <v>0.06</v>
      </c>
      <c r="AE25" s="17">
        <v>0.31</v>
      </c>
      <c r="AF25" s="17">
        <v>0.28999999999999998</v>
      </c>
      <c r="AG25" s="17">
        <v>0</v>
      </c>
      <c r="AH25" s="17">
        <v>159</v>
      </c>
      <c r="AI25" s="17">
        <v>212</v>
      </c>
      <c r="AJ25" s="17">
        <v>32</v>
      </c>
      <c r="AK25" s="17">
        <v>290</v>
      </c>
      <c r="AL25" s="17">
        <v>0.9</v>
      </c>
    </row>
    <row r="26" spans="1:38" ht="21" customHeight="1" x14ac:dyDescent="0.25">
      <c r="A26" s="104" t="s">
        <v>15</v>
      </c>
      <c r="B26" s="24">
        <v>300</v>
      </c>
      <c r="C26" s="36" t="s">
        <v>12</v>
      </c>
      <c r="D26" s="5">
        <v>180</v>
      </c>
      <c r="E26" s="30">
        <v>1.44</v>
      </c>
      <c r="F26" s="24"/>
      <c r="G26" s="24"/>
      <c r="H26" s="28"/>
      <c r="I26" s="28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66"/>
      <c r="U26" s="66"/>
      <c r="V26" s="66"/>
      <c r="W26" s="66"/>
      <c r="X26" s="66"/>
      <c r="Y26" s="17">
        <v>0.09</v>
      </c>
      <c r="Z26" s="17">
        <v>0</v>
      </c>
      <c r="AA26" s="17">
        <v>10.8</v>
      </c>
      <c r="AB26" s="17">
        <v>43.74</v>
      </c>
      <c r="AC26" s="17">
        <v>0.27</v>
      </c>
      <c r="AD26" s="17">
        <v>0</v>
      </c>
      <c r="AE26" s="17">
        <v>0.01</v>
      </c>
      <c r="AF26" s="17">
        <v>0</v>
      </c>
      <c r="AG26" s="17">
        <v>0</v>
      </c>
      <c r="AH26" s="17">
        <v>18.72</v>
      </c>
      <c r="AI26" s="17">
        <v>4.05</v>
      </c>
      <c r="AJ26" s="17">
        <v>3.42</v>
      </c>
      <c r="AK26" s="17">
        <v>6.48</v>
      </c>
      <c r="AL26" s="17">
        <v>0.63</v>
      </c>
    </row>
    <row r="27" spans="1:38" ht="21" customHeight="1" x14ac:dyDescent="0.25">
      <c r="A27" s="105"/>
      <c r="B27" s="24">
        <v>365</v>
      </c>
      <c r="C27" s="14" t="s">
        <v>4</v>
      </c>
      <c r="D27" s="67">
        <v>5</v>
      </c>
      <c r="E27" s="30">
        <v>3.11</v>
      </c>
      <c r="F27" s="24"/>
      <c r="G27" s="24"/>
      <c r="H27" s="28"/>
      <c r="I27" s="28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66"/>
      <c r="U27" s="66"/>
      <c r="V27" s="66"/>
      <c r="W27" s="66"/>
      <c r="X27" s="66"/>
      <c r="Y27" s="17">
        <v>0.05</v>
      </c>
      <c r="Z27" s="17">
        <v>3.6</v>
      </c>
      <c r="AA27" s="17">
        <v>0.05</v>
      </c>
      <c r="AB27" s="17">
        <v>33</v>
      </c>
      <c r="AC27" s="17">
        <v>22.5</v>
      </c>
      <c r="AD27" s="17">
        <v>0</v>
      </c>
      <c r="AE27" s="17">
        <v>5.0000000000000001E-3</v>
      </c>
      <c r="AF27" s="17">
        <v>0</v>
      </c>
      <c r="AG27" s="17">
        <v>6.5000000000000002E-2</v>
      </c>
      <c r="AH27" s="17">
        <v>1.5</v>
      </c>
      <c r="AI27" s="17">
        <v>1.2</v>
      </c>
      <c r="AJ27" s="17">
        <v>0</v>
      </c>
      <c r="AK27" s="17">
        <v>1.5</v>
      </c>
      <c r="AL27" s="17">
        <v>0.01</v>
      </c>
    </row>
    <row r="28" spans="1:38" ht="21" customHeight="1" x14ac:dyDescent="0.25">
      <c r="A28" s="106"/>
      <c r="B28" s="24">
        <v>114</v>
      </c>
      <c r="C28" s="33" t="s">
        <v>5</v>
      </c>
      <c r="D28" s="5">
        <v>40</v>
      </c>
      <c r="E28" s="30">
        <v>1.73</v>
      </c>
      <c r="F28" s="24"/>
      <c r="G28" s="24"/>
      <c r="H28" s="28"/>
      <c r="I28" s="28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66"/>
      <c r="U28" s="66"/>
      <c r="V28" s="66"/>
      <c r="W28" s="66"/>
      <c r="X28" s="66"/>
      <c r="Y28" s="17">
        <v>3</v>
      </c>
      <c r="Z28" s="17">
        <v>0.3</v>
      </c>
      <c r="AA28" s="17">
        <v>19.7</v>
      </c>
      <c r="AB28" s="17">
        <v>94</v>
      </c>
      <c r="AC28" s="17">
        <v>0</v>
      </c>
      <c r="AD28" s="17">
        <v>0.04</v>
      </c>
      <c r="AE28" s="17">
        <v>0.01</v>
      </c>
      <c r="AF28" s="17">
        <v>0</v>
      </c>
      <c r="AG28" s="17">
        <v>0</v>
      </c>
      <c r="AH28" s="17">
        <v>37.200000000000003</v>
      </c>
      <c r="AI28" s="17">
        <v>8</v>
      </c>
      <c r="AJ28" s="17">
        <v>5.6</v>
      </c>
      <c r="AK28" s="17">
        <v>26</v>
      </c>
      <c r="AL28" s="17">
        <v>0.44</v>
      </c>
    </row>
    <row r="29" spans="1:38" s="41" customFormat="1" ht="16.149999999999999" customHeight="1" x14ac:dyDescent="0.25">
      <c r="A29" s="37"/>
      <c r="B29" s="38"/>
      <c r="C29" s="39" t="s">
        <v>25</v>
      </c>
      <c r="D29" s="68">
        <f>D25+D26+D27+D28</f>
        <v>375</v>
      </c>
      <c r="E29" s="69">
        <f>E25+E26+E27+E28</f>
        <v>61.179999999999993</v>
      </c>
      <c r="F29" s="70"/>
      <c r="G29" s="70"/>
      <c r="H29" s="40"/>
      <c r="I29" s="4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1"/>
      <c r="U29" s="71"/>
      <c r="V29" s="71"/>
      <c r="W29" s="71"/>
      <c r="X29" s="71"/>
      <c r="Y29" s="42">
        <f>Y25+Y26+Y27+Y28</f>
        <v>27.400000000000002</v>
      </c>
      <c r="Z29" s="42">
        <f t="shared" ref="Z29:AL29" si="2">Z25+Z26+Z27+Z28</f>
        <v>12.21</v>
      </c>
      <c r="AA29" s="42">
        <f t="shared" si="2"/>
        <v>70.3</v>
      </c>
      <c r="AB29" s="42">
        <f t="shared" si="2"/>
        <v>501.55</v>
      </c>
      <c r="AC29" s="42">
        <f t="shared" si="2"/>
        <v>94.57</v>
      </c>
      <c r="AD29" s="42">
        <f t="shared" si="2"/>
        <v>0.1</v>
      </c>
      <c r="AE29" s="42">
        <f t="shared" si="2"/>
        <v>0.33500000000000002</v>
      </c>
      <c r="AF29" s="42">
        <f t="shared" si="2"/>
        <v>0.28999999999999998</v>
      </c>
      <c r="AG29" s="42">
        <f t="shared" si="2"/>
        <v>6.5000000000000002E-2</v>
      </c>
      <c r="AH29" s="42">
        <f t="shared" si="2"/>
        <v>216.42000000000002</v>
      </c>
      <c r="AI29" s="42">
        <f t="shared" si="2"/>
        <v>225.25</v>
      </c>
      <c r="AJ29" s="42">
        <f t="shared" si="2"/>
        <v>41.02</v>
      </c>
      <c r="AK29" s="42">
        <f t="shared" si="2"/>
        <v>323.98</v>
      </c>
      <c r="AL29" s="42">
        <f t="shared" si="2"/>
        <v>1.98</v>
      </c>
    </row>
    <row r="30" spans="1:38" ht="21" customHeight="1" x14ac:dyDescent="0.25">
      <c r="A30" s="104" t="s">
        <v>15</v>
      </c>
      <c r="B30" s="24">
        <v>164</v>
      </c>
      <c r="C30" s="25" t="s">
        <v>21</v>
      </c>
      <c r="D30" s="64">
        <v>80</v>
      </c>
      <c r="E30" s="65">
        <v>43.28</v>
      </c>
      <c r="F30" s="24"/>
      <c r="G30" s="24"/>
      <c r="H30" s="28"/>
      <c r="I30" s="28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66"/>
      <c r="U30" s="66"/>
      <c r="V30" s="66"/>
      <c r="W30" s="66"/>
      <c r="X30" s="66"/>
      <c r="Y30" s="17">
        <v>15.5</v>
      </c>
      <c r="Z30" s="17">
        <v>13.33</v>
      </c>
      <c r="AA30" s="17">
        <v>3.99</v>
      </c>
      <c r="AB30" s="17">
        <v>198.57</v>
      </c>
      <c r="AC30" s="17">
        <v>25.28</v>
      </c>
      <c r="AD30" s="17">
        <v>0.11</v>
      </c>
      <c r="AE30" s="17">
        <v>0.11</v>
      </c>
      <c r="AF30" s="17">
        <v>0.64</v>
      </c>
      <c r="AG30" s="17">
        <v>0</v>
      </c>
      <c r="AH30" s="17">
        <v>282</v>
      </c>
      <c r="AI30" s="17">
        <v>56</v>
      </c>
      <c r="AJ30" s="17">
        <v>27</v>
      </c>
      <c r="AK30" s="17">
        <v>197</v>
      </c>
      <c r="AL30" s="17">
        <v>0.6</v>
      </c>
    </row>
    <row r="31" spans="1:38" ht="21" customHeight="1" x14ac:dyDescent="0.25">
      <c r="A31" s="105"/>
      <c r="B31" s="24">
        <v>241</v>
      </c>
      <c r="C31" s="25" t="s">
        <v>7</v>
      </c>
      <c r="D31" s="64">
        <v>150</v>
      </c>
      <c r="E31" s="65">
        <v>14.68</v>
      </c>
      <c r="F31" s="24"/>
      <c r="G31" s="24"/>
      <c r="H31" s="28"/>
      <c r="I31" s="28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66"/>
      <c r="U31" s="66"/>
      <c r="V31" s="66"/>
      <c r="W31" s="66"/>
      <c r="X31" s="66"/>
      <c r="Y31" s="17">
        <v>3.2</v>
      </c>
      <c r="Z31" s="17">
        <v>6.1</v>
      </c>
      <c r="AA31" s="17">
        <v>23.3</v>
      </c>
      <c r="AB31" s="17">
        <v>160.5</v>
      </c>
      <c r="AC31" s="17">
        <v>12.6</v>
      </c>
      <c r="AD31" s="17">
        <v>0.21</v>
      </c>
      <c r="AE31" s="17">
        <v>0.15</v>
      </c>
      <c r="AF31" s="17">
        <v>7.77</v>
      </c>
      <c r="AG31" s="17">
        <v>0</v>
      </c>
      <c r="AH31" s="17">
        <v>957.6</v>
      </c>
      <c r="AI31" s="17">
        <v>77.7</v>
      </c>
      <c r="AJ31" s="17">
        <v>42</v>
      </c>
      <c r="AK31" s="17">
        <v>117.6</v>
      </c>
      <c r="AL31" s="17">
        <v>1.47</v>
      </c>
    </row>
    <row r="32" spans="1:38" ht="21" customHeight="1" x14ac:dyDescent="0.25">
      <c r="A32" s="105"/>
      <c r="B32" s="24">
        <v>300</v>
      </c>
      <c r="C32" s="36" t="s">
        <v>12</v>
      </c>
      <c r="D32" s="5">
        <v>200</v>
      </c>
      <c r="E32" s="30">
        <v>1.49</v>
      </c>
      <c r="F32" s="24"/>
      <c r="G32" s="24"/>
      <c r="H32" s="28"/>
      <c r="I32" s="28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66"/>
      <c r="U32" s="66"/>
      <c r="V32" s="66"/>
      <c r="W32" s="66"/>
      <c r="X32" s="66"/>
      <c r="Y32" s="17">
        <v>0.1</v>
      </c>
      <c r="Z32" s="17">
        <v>0</v>
      </c>
      <c r="AA32" s="17">
        <v>12</v>
      </c>
      <c r="AB32" s="17">
        <v>48.6</v>
      </c>
      <c r="AC32" s="17">
        <v>0.3</v>
      </c>
      <c r="AD32" s="17">
        <v>0</v>
      </c>
      <c r="AE32" s="17">
        <v>1.1111111111111112E-2</v>
      </c>
      <c r="AF32" s="17">
        <v>0</v>
      </c>
      <c r="AG32" s="17">
        <v>0</v>
      </c>
      <c r="AH32" s="17">
        <v>20.8</v>
      </c>
      <c r="AI32" s="17">
        <v>4.5</v>
      </c>
      <c r="AJ32" s="17">
        <v>3.8</v>
      </c>
      <c r="AK32" s="17">
        <v>7.2</v>
      </c>
      <c r="AL32" s="17">
        <v>0.7</v>
      </c>
    </row>
    <row r="33" spans="1:38" ht="21" customHeight="1" x14ac:dyDescent="0.25">
      <c r="A33" s="106"/>
      <c r="B33" s="24">
        <v>114</v>
      </c>
      <c r="C33" s="33" t="s">
        <v>5</v>
      </c>
      <c r="D33" s="5">
        <v>40</v>
      </c>
      <c r="E33" s="30">
        <v>1.73</v>
      </c>
      <c r="F33" s="24"/>
      <c r="G33" s="24"/>
      <c r="H33" s="28"/>
      <c r="I33" s="28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66"/>
      <c r="U33" s="66"/>
      <c r="V33" s="66"/>
      <c r="W33" s="66"/>
      <c r="X33" s="66"/>
      <c r="Y33" s="17">
        <v>3</v>
      </c>
      <c r="Z33" s="17">
        <v>0.3</v>
      </c>
      <c r="AA33" s="17">
        <v>19.7</v>
      </c>
      <c r="AB33" s="17">
        <v>94</v>
      </c>
      <c r="AC33" s="17">
        <v>0</v>
      </c>
      <c r="AD33" s="17">
        <v>0.04</v>
      </c>
      <c r="AE33" s="17">
        <v>0.01</v>
      </c>
      <c r="AF33" s="17">
        <v>0</v>
      </c>
      <c r="AG33" s="17">
        <v>0</v>
      </c>
      <c r="AH33" s="17">
        <v>37.200000000000003</v>
      </c>
      <c r="AI33" s="17">
        <v>8</v>
      </c>
      <c r="AJ33" s="17">
        <v>5.6</v>
      </c>
      <c r="AK33" s="17">
        <v>26</v>
      </c>
      <c r="AL33" s="17">
        <v>0.44</v>
      </c>
    </row>
    <row r="34" spans="1:38" s="41" customFormat="1" ht="16.149999999999999" customHeight="1" x14ac:dyDescent="0.25">
      <c r="A34" s="37"/>
      <c r="B34" s="38"/>
      <c r="C34" s="39" t="s">
        <v>25</v>
      </c>
      <c r="D34" s="68">
        <f>SUM(D30:D33)</f>
        <v>470</v>
      </c>
      <c r="E34" s="69">
        <f>SUM(E30:E33)</f>
        <v>61.18</v>
      </c>
      <c r="F34" s="70"/>
      <c r="G34" s="70"/>
      <c r="H34" s="40"/>
      <c r="I34" s="4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1"/>
      <c r="U34" s="71"/>
      <c r="V34" s="71"/>
      <c r="W34" s="71"/>
      <c r="X34" s="71"/>
      <c r="Y34" s="42">
        <f t="shared" ref="Y34:AL34" si="3">SUM(Y30:Y33)</f>
        <v>21.8</v>
      </c>
      <c r="Z34" s="42">
        <f t="shared" si="3"/>
        <v>19.73</v>
      </c>
      <c r="AA34" s="42">
        <f t="shared" si="3"/>
        <v>58.989999999999995</v>
      </c>
      <c r="AB34" s="42">
        <f t="shared" si="3"/>
        <v>501.67</v>
      </c>
      <c r="AC34" s="42">
        <f t="shared" si="3"/>
        <v>38.18</v>
      </c>
      <c r="AD34" s="42">
        <f t="shared" si="3"/>
        <v>0.36</v>
      </c>
      <c r="AE34" s="42">
        <f t="shared" si="3"/>
        <v>0.28111111111111114</v>
      </c>
      <c r="AF34" s="42">
        <f t="shared" si="3"/>
        <v>8.41</v>
      </c>
      <c r="AG34" s="42">
        <f t="shared" si="3"/>
        <v>0</v>
      </c>
      <c r="AH34" s="42">
        <f t="shared" si="3"/>
        <v>1297.5999999999999</v>
      </c>
      <c r="AI34" s="42">
        <f t="shared" si="3"/>
        <v>146.19999999999999</v>
      </c>
      <c r="AJ34" s="42">
        <f t="shared" si="3"/>
        <v>78.399999999999991</v>
      </c>
      <c r="AK34" s="42">
        <f t="shared" si="3"/>
        <v>347.8</v>
      </c>
      <c r="AL34" s="42">
        <f t="shared" si="3"/>
        <v>3.2099999999999995</v>
      </c>
    </row>
    <row r="35" spans="1:38" ht="21" customHeight="1" x14ac:dyDescent="0.25">
      <c r="A35" s="22" t="s">
        <v>11</v>
      </c>
      <c r="B35" s="7"/>
      <c r="C35" s="33"/>
      <c r="D35" s="5"/>
      <c r="E35" s="30"/>
      <c r="F35" s="10"/>
      <c r="G35" s="10"/>
      <c r="H35" s="10"/>
      <c r="I35" s="10"/>
      <c r="J35" s="17"/>
      <c r="K35" s="17"/>
      <c r="L35" s="17"/>
      <c r="M35" s="17"/>
      <c r="N35" s="17"/>
      <c r="O35" s="17"/>
      <c r="P35" s="17"/>
      <c r="Q35" s="17"/>
      <c r="R35" s="17"/>
      <c r="S35" s="17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1:38" ht="27.75" customHeight="1" x14ac:dyDescent="0.25">
      <c r="A36" s="91" t="s">
        <v>15</v>
      </c>
      <c r="B36" s="8" t="s">
        <v>56</v>
      </c>
      <c r="C36" s="12" t="s">
        <v>43</v>
      </c>
      <c r="D36" s="10">
        <v>80</v>
      </c>
      <c r="E36" s="30">
        <v>38.090000000000003</v>
      </c>
      <c r="F36" s="72">
        <v>1</v>
      </c>
      <c r="G36" s="72">
        <v>3.64</v>
      </c>
      <c r="H36" s="72">
        <v>5.8</v>
      </c>
      <c r="I36" s="72">
        <v>81.599999999999994</v>
      </c>
      <c r="J36" s="17">
        <v>55.2</v>
      </c>
      <c r="K36" s="17">
        <v>0.02</v>
      </c>
      <c r="L36" s="17">
        <v>0.06</v>
      </c>
      <c r="M36" s="17">
        <v>9.5399999999999991</v>
      </c>
      <c r="N36" s="17">
        <v>0</v>
      </c>
      <c r="O36" s="17">
        <v>125.4</v>
      </c>
      <c r="P36" s="17">
        <v>27.6</v>
      </c>
      <c r="Q36" s="17">
        <v>9</v>
      </c>
      <c r="R36" s="17">
        <v>33</v>
      </c>
      <c r="S36" s="17">
        <v>0.48</v>
      </c>
      <c r="T36" s="66"/>
      <c r="U36" s="66"/>
      <c r="V36" s="66"/>
      <c r="W36" s="66"/>
      <c r="X36" s="66"/>
      <c r="Y36" s="17">
        <v>10.5</v>
      </c>
      <c r="Z36" s="17">
        <v>15.5</v>
      </c>
      <c r="AA36" s="17">
        <v>10.8</v>
      </c>
      <c r="AB36" s="17">
        <v>224.2</v>
      </c>
      <c r="AC36" s="17">
        <v>9.4700000000000006</v>
      </c>
      <c r="AD36" s="17">
        <v>0.05</v>
      </c>
      <c r="AE36" s="17">
        <v>7.0000000000000007E-2</v>
      </c>
      <c r="AF36" s="17">
        <v>1.05</v>
      </c>
      <c r="AG36" s="17">
        <v>0</v>
      </c>
      <c r="AH36" s="17">
        <v>198.67</v>
      </c>
      <c r="AI36" s="17">
        <v>14.67</v>
      </c>
      <c r="AJ36" s="17">
        <v>14.6</v>
      </c>
      <c r="AK36" s="17">
        <v>112</v>
      </c>
      <c r="AL36" s="17">
        <v>1.73</v>
      </c>
    </row>
    <row r="37" spans="1:38" ht="31.5" customHeight="1" x14ac:dyDescent="0.25">
      <c r="A37" s="91"/>
      <c r="B37" s="7" t="s">
        <v>58</v>
      </c>
      <c r="C37" s="12" t="s">
        <v>22</v>
      </c>
      <c r="D37" s="5">
        <v>150</v>
      </c>
      <c r="E37" s="30">
        <v>9.09</v>
      </c>
      <c r="F37" s="72">
        <v>2.1</v>
      </c>
      <c r="G37" s="72">
        <v>2.2000000000000002</v>
      </c>
      <c r="H37" s="72">
        <v>15</v>
      </c>
      <c r="I37" s="72">
        <v>89</v>
      </c>
      <c r="J37" s="30">
        <v>217.6</v>
      </c>
      <c r="K37" s="30">
        <v>0.12</v>
      </c>
      <c r="L37" s="30">
        <v>6.9999999999999993E-2</v>
      </c>
      <c r="M37" s="30">
        <v>19.86</v>
      </c>
      <c r="N37" s="30">
        <v>0</v>
      </c>
      <c r="O37" s="30">
        <v>513.89</v>
      </c>
      <c r="P37" s="30">
        <v>21.330000000000002</v>
      </c>
      <c r="Q37" s="30">
        <v>31.109999999999996</v>
      </c>
      <c r="R37" s="30">
        <v>66.459999999999994</v>
      </c>
      <c r="S37" s="30">
        <v>1.05</v>
      </c>
      <c r="T37" s="66"/>
      <c r="U37" s="66"/>
      <c r="V37" s="66"/>
      <c r="W37" s="66"/>
      <c r="X37" s="66"/>
      <c r="Y37" s="17">
        <v>5.5</v>
      </c>
      <c r="Z37" s="17">
        <v>5.3</v>
      </c>
      <c r="AA37" s="17">
        <v>35.299999999999997</v>
      </c>
      <c r="AB37" s="17">
        <v>211.1</v>
      </c>
      <c r="AC37" s="17">
        <v>30.4</v>
      </c>
      <c r="AD37" s="17">
        <v>0.18</v>
      </c>
      <c r="AE37" s="17">
        <v>0.03</v>
      </c>
      <c r="AF37" s="17">
        <v>0</v>
      </c>
      <c r="AG37" s="17">
        <v>0</v>
      </c>
      <c r="AH37" s="17">
        <v>103</v>
      </c>
      <c r="AI37" s="17">
        <v>16</v>
      </c>
      <c r="AJ37" s="17">
        <v>42</v>
      </c>
      <c r="AK37" s="17">
        <v>120</v>
      </c>
      <c r="AL37" s="17">
        <v>1.4</v>
      </c>
    </row>
    <row r="38" spans="1:38" ht="23.25" customHeight="1" x14ac:dyDescent="0.25">
      <c r="A38" s="91"/>
      <c r="B38" s="7" t="s">
        <v>57</v>
      </c>
      <c r="C38" s="12" t="s">
        <v>18</v>
      </c>
      <c r="D38" s="5">
        <v>25</v>
      </c>
      <c r="E38" s="30">
        <v>4.6500000000000004</v>
      </c>
      <c r="F38" s="72"/>
      <c r="G38" s="72"/>
      <c r="H38" s="72"/>
      <c r="I38" s="72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66"/>
      <c r="U38" s="66"/>
      <c r="V38" s="66"/>
      <c r="W38" s="66"/>
      <c r="X38" s="66"/>
      <c r="Y38" s="17">
        <v>0.33</v>
      </c>
      <c r="Z38" s="17">
        <v>1</v>
      </c>
      <c r="AA38" s="17">
        <v>1.83</v>
      </c>
      <c r="AB38" s="17">
        <v>17.920000000000002</v>
      </c>
      <c r="AC38" s="17">
        <v>32.950000000000003</v>
      </c>
      <c r="AD38" s="17">
        <v>0.01</v>
      </c>
      <c r="AE38" s="17">
        <v>0</v>
      </c>
      <c r="AF38" s="17">
        <v>0.67</v>
      </c>
      <c r="AG38" s="17">
        <v>0</v>
      </c>
      <c r="AH38" s="17">
        <v>35.5</v>
      </c>
      <c r="AI38" s="17">
        <v>2.25</v>
      </c>
      <c r="AJ38" s="17">
        <v>3.05</v>
      </c>
      <c r="AK38" s="17">
        <v>5.9</v>
      </c>
      <c r="AL38" s="17">
        <v>0.13</v>
      </c>
    </row>
    <row r="39" spans="1:38" s="2" customFormat="1" ht="21" customHeight="1" x14ac:dyDescent="0.25">
      <c r="A39" s="91"/>
      <c r="B39" s="24">
        <v>300</v>
      </c>
      <c r="C39" s="36" t="s">
        <v>12</v>
      </c>
      <c r="D39" s="5">
        <v>200</v>
      </c>
      <c r="E39" s="30">
        <v>1.49</v>
      </c>
      <c r="F39" s="24"/>
      <c r="G39" s="24"/>
      <c r="H39" s="28"/>
      <c r="I39" s="28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66"/>
      <c r="U39" s="66"/>
      <c r="V39" s="66"/>
      <c r="W39" s="66"/>
      <c r="X39" s="66"/>
      <c r="Y39" s="17">
        <v>0.1</v>
      </c>
      <c r="Z39" s="17">
        <v>0</v>
      </c>
      <c r="AA39" s="17">
        <v>12</v>
      </c>
      <c r="AB39" s="17">
        <v>48.6</v>
      </c>
      <c r="AC39" s="17">
        <v>0.3</v>
      </c>
      <c r="AD39" s="17">
        <v>0</v>
      </c>
      <c r="AE39" s="17">
        <v>1.1111111111111112E-2</v>
      </c>
      <c r="AF39" s="17">
        <v>0</v>
      </c>
      <c r="AG39" s="17">
        <v>0</v>
      </c>
      <c r="AH39" s="17">
        <v>20.8</v>
      </c>
      <c r="AI39" s="17">
        <v>4.5</v>
      </c>
      <c r="AJ39" s="17">
        <v>3.8</v>
      </c>
      <c r="AK39" s="17">
        <v>7.2</v>
      </c>
      <c r="AL39" s="17">
        <v>0.7</v>
      </c>
    </row>
    <row r="40" spans="1:38" ht="21" customHeight="1" x14ac:dyDescent="0.25">
      <c r="A40" s="91"/>
      <c r="B40" s="24">
        <v>365</v>
      </c>
      <c r="C40" s="14" t="s">
        <v>4</v>
      </c>
      <c r="D40" s="67">
        <v>10</v>
      </c>
      <c r="E40" s="30">
        <v>6.13</v>
      </c>
      <c r="F40" s="24"/>
      <c r="G40" s="24"/>
      <c r="H40" s="28"/>
      <c r="I40" s="28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66"/>
      <c r="U40" s="66"/>
      <c r="V40" s="66"/>
      <c r="W40" s="66"/>
      <c r="X40" s="66"/>
      <c r="Y40" s="17">
        <v>0.1</v>
      </c>
      <c r="Z40" s="17">
        <v>7.2</v>
      </c>
      <c r="AA40" s="17">
        <v>0.1</v>
      </c>
      <c r="AB40" s="17">
        <v>66</v>
      </c>
      <c r="AC40" s="17">
        <v>45</v>
      </c>
      <c r="AD40" s="17">
        <v>0</v>
      </c>
      <c r="AE40" s="17">
        <v>0.01</v>
      </c>
      <c r="AF40" s="17">
        <v>0</v>
      </c>
      <c r="AG40" s="17">
        <v>0.13</v>
      </c>
      <c r="AH40" s="17">
        <v>3</v>
      </c>
      <c r="AI40" s="17">
        <v>2.4</v>
      </c>
      <c r="AJ40" s="17">
        <v>0</v>
      </c>
      <c r="AK40" s="17">
        <v>3</v>
      </c>
      <c r="AL40" s="17">
        <v>0.02</v>
      </c>
    </row>
    <row r="41" spans="1:38" ht="21" customHeight="1" x14ac:dyDescent="0.25">
      <c r="A41" s="91"/>
      <c r="B41" s="24">
        <v>114</v>
      </c>
      <c r="C41" s="33" t="s">
        <v>5</v>
      </c>
      <c r="D41" s="5">
        <v>40</v>
      </c>
      <c r="E41" s="30">
        <v>1.73</v>
      </c>
      <c r="F41" s="24"/>
      <c r="G41" s="24"/>
      <c r="H41" s="28"/>
      <c r="I41" s="2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66"/>
      <c r="U41" s="66"/>
      <c r="V41" s="66"/>
      <c r="W41" s="66"/>
      <c r="X41" s="66"/>
      <c r="Y41" s="17">
        <v>3</v>
      </c>
      <c r="Z41" s="17">
        <v>0.3</v>
      </c>
      <c r="AA41" s="17">
        <v>19.7</v>
      </c>
      <c r="AB41" s="17">
        <v>94</v>
      </c>
      <c r="AC41" s="17">
        <v>0</v>
      </c>
      <c r="AD41" s="17">
        <v>0.04</v>
      </c>
      <c r="AE41" s="17">
        <v>0.01</v>
      </c>
      <c r="AF41" s="17">
        <v>0</v>
      </c>
      <c r="AG41" s="17">
        <v>0</v>
      </c>
      <c r="AH41" s="17">
        <v>37.200000000000003</v>
      </c>
      <c r="AI41" s="17">
        <v>8</v>
      </c>
      <c r="AJ41" s="17">
        <v>5.6</v>
      </c>
      <c r="AK41" s="17">
        <v>26</v>
      </c>
      <c r="AL41" s="17">
        <v>0.44</v>
      </c>
    </row>
    <row r="42" spans="1:38" s="41" customFormat="1" ht="15.75" customHeight="1" x14ac:dyDescent="0.25">
      <c r="A42" s="21"/>
      <c r="B42" s="44"/>
      <c r="C42" s="39" t="s">
        <v>25</v>
      </c>
      <c r="D42" s="15">
        <f>D36+D37+D38+D39+D40+D41</f>
        <v>505</v>
      </c>
      <c r="E42" s="42">
        <f>E36+E37+E38+E39+E40+E41</f>
        <v>61.180000000000007</v>
      </c>
      <c r="F42" s="45">
        <f>F36+F37+F39+F40+F41</f>
        <v>3.1</v>
      </c>
      <c r="G42" s="45">
        <f>G36+G37+G39+G40+G41</f>
        <v>5.84</v>
      </c>
      <c r="H42" s="45">
        <f>H36+H37+H39+H40+H41</f>
        <v>20.8</v>
      </c>
      <c r="I42" s="45">
        <f>I36+I37+I39+I40+I41</f>
        <v>170.6</v>
      </c>
      <c r="J42" s="42">
        <f>J36+J37+J39+J40+J41</f>
        <v>272.8</v>
      </c>
      <c r="K42" s="42">
        <f t="shared" ref="K42:S42" si="4">K36+K37+K39+K40+K41</f>
        <v>0.13999999999999999</v>
      </c>
      <c r="L42" s="42">
        <f t="shared" si="4"/>
        <v>0.13</v>
      </c>
      <c r="M42" s="42">
        <f t="shared" si="4"/>
        <v>29.4</v>
      </c>
      <c r="N42" s="42">
        <f t="shared" si="4"/>
        <v>0</v>
      </c>
      <c r="O42" s="42">
        <f t="shared" si="4"/>
        <v>639.29</v>
      </c>
      <c r="P42" s="42">
        <f t="shared" si="4"/>
        <v>48.930000000000007</v>
      </c>
      <c r="Q42" s="42">
        <f t="shared" si="4"/>
        <v>40.11</v>
      </c>
      <c r="R42" s="42">
        <f t="shared" si="4"/>
        <v>99.46</v>
      </c>
      <c r="S42" s="42">
        <f t="shared" si="4"/>
        <v>1.53</v>
      </c>
      <c r="T42" s="71"/>
      <c r="U42" s="71"/>
      <c r="V42" s="71"/>
      <c r="W42" s="71"/>
      <c r="X42" s="71"/>
      <c r="Y42" s="42">
        <f>Y36+Y37+Y38+Y39+Y40+Y41</f>
        <v>19.53</v>
      </c>
      <c r="Z42" s="42">
        <f t="shared" ref="Z42:AL42" si="5">Z36+Z37+Z38+Z39+Z40+Z41</f>
        <v>29.3</v>
      </c>
      <c r="AA42" s="42">
        <f t="shared" si="5"/>
        <v>79.72999999999999</v>
      </c>
      <c r="AB42" s="42">
        <f t="shared" si="5"/>
        <v>661.81999999999994</v>
      </c>
      <c r="AC42" s="42">
        <f t="shared" si="5"/>
        <v>118.11999999999999</v>
      </c>
      <c r="AD42" s="42">
        <f t="shared" si="5"/>
        <v>0.27999999999999997</v>
      </c>
      <c r="AE42" s="42">
        <f t="shared" si="5"/>
        <v>0.13111111111111112</v>
      </c>
      <c r="AF42" s="42">
        <f t="shared" si="5"/>
        <v>1.7200000000000002</v>
      </c>
      <c r="AG42" s="42">
        <f t="shared" si="5"/>
        <v>0.13</v>
      </c>
      <c r="AH42" s="42">
        <f t="shared" si="5"/>
        <v>398.16999999999996</v>
      </c>
      <c r="AI42" s="42">
        <f t="shared" si="5"/>
        <v>47.82</v>
      </c>
      <c r="AJ42" s="42">
        <f t="shared" si="5"/>
        <v>69.05</v>
      </c>
      <c r="AK42" s="42">
        <f t="shared" si="5"/>
        <v>274.10000000000002</v>
      </c>
      <c r="AL42" s="42">
        <f t="shared" si="5"/>
        <v>4.42</v>
      </c>
    </row>
    <row r="43" spans="1:38" s="41" customFormat="1" ht="20.25" customHeight="1" x14ac:dyDescent="0.25">
      <c r="A43" s="21" t="s">
        <v>76</v>
      </c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</row>
    <row r="44" spans="1:38" ht="17.25" customHeight="1" x14ac:dyDescent="0.25">
      <c r="A44" s="22" t="s">
        <v>47</v>
      </c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</row>
    <row r="45" spans="1:38" ht="33.75" customHeight="1" x14ac:dyDescent="0.25">
      <c r="A45" s="91" t="s">
        <v>15</v>
      </c>
      <c r="B45" s="8" t="s">
        <v>59</v>
      </c>
      <c r="C45" s="12" t="s">
        <v>48</v>
      </c>
      <c r="D45" s="10">
        <v>200</v>
      </c>
      <c r="E45" s="30">
        <v>13.37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17">
        <v>5.9</v>
      </c>
      <c r="Z45" s="17">
        <v>3.6</v>
      </c>
      <c r="AA45" s="17">
        <v>32.6</v>
      </c>
      <c r="AB45" s="17">
        <v>210.1</v>
      </c>
      <c r="AC45" s="17">
        <v>31.3</v>
      </c>
      <c r="AD45" s="17">
        <v>0.05</v>
      </c>
      <c r="AE45" s="17">
        <v>0.15</v>
      </c>
      <c r="AF45" s="17">
        <v>0.61</v>
      </c>
      <c r="AG45" s="17">
        <v>0</v>
      </c>
      <c r="AH45" s="17">
        <v>169</v>
      </c>
      <c r="AI45" s="17">
        <v>130</v>
      </c>
      <c r="AJ45" s="17">
        <v>28</v>
      </c>
      <c r="AK45" s="17">
        <v>134</v>
      </c>
      <c r="AL45" s="17">
        <v>0.4</v>
      </c>
    </row>
    <row r="46" spans="1:38" ht="17.25" customHeight="1" x14ac:dyDescent="0.25">
      <c r="A46" s="91"/>
      <c r="B46" s="24">
        <v>139</v>
      </c>
      <c r="C46" s="25" t="s">
        <v>16</v>
      </c>
      <c r="D46" s="64">
        <v>40</v>
      </c>
      <c r="E46" s="65">
        <v>11.47</v>
      </c>
      <c r="F46" s="24"/>
      <c r="G46" s="24"/>
      <c r="H46" s="28"/>
      <c r="I46" s="28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66"/>
      <c r="U46" s="66"/>
      <c r="V46" s="66"/>
      <c r="W46" s="66"/>
      <c r="X46" s="66"/>
      <c r="Y46" s="17">
        <v>5.0999999999999996</v>
      </c>
      <c r="Z46" s="17">
        <v>4.5999999999999996</v>
      </c>
      <c r="AA46" s="17">
        <v>0.3</v>
      </c>
      <c r="AB46" s="17">
        <v>62.8</v>
      </c>
      <c r="AC46" s="17">
        <v>62.4</v>
      </c>
      <c r="AD46" s="17">
        <v>0.02</v>
      </c>
      <c r="AE46" s="17">
        <v>0.1</v>
      </c>
      <c r="AF46" s="17">
        <v>0</v>
      </c>
      <c r="AG46" s="17">
        <v>0</v>
      </c>
      <c r="AH46" s="17">
        <v>46</v>
      </c>
      <c r="AI46" s="17">
        <v>19</v>
      </c>
      <c r="AJ46" s="17">
        <v>4</v>
      </c>
      <c r="AK46" s="17">
        <v>67</v>
      </c>
      <c r="AL46" s="17">
        <v>0.9</v>
      </c>
    </row>
    <row r="47" spans="1:38" ht="17.25" customHeight="1" x14ac:dyDescent="0.25">
      <c r="A47" s="91"/>
      <c r="B47" s="24">
        <v>286</v>
      </c>
      <c r="C47" s="25" t="s">
        <v>44</v>
      </c>
      <c r="D47" s="64">
        <v>200</v>
      </c>
      <c r="E47" s="65">
        <v>9</v>
      </c>
      <c r="F47" s="24"/>
      <c r="G47" s="24"/>
      <c r="H47" s="28"/>
      <c r="I47" s="28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66"/>
      <c r="U47" s="66"/>
      <c r="V47" s="66"/>
      <c r="W47" s="66"/>
      <c r="X47" s="66"/>
      <c r="Y47" s="17">
        <v>2.8</v>
      </c>
      <c r="Z47" s="17">
        <v>3.2</v>
      </c>
      <c r="AA47" s="17">
        <v>19.7</v>
      </c>
      <c r="AB47" s="17">
        <v>118.6</v>
      </c>
      <c r="AC47" s="17">
        <v>13.29</v>
      </c>
      <c r="AD47" s="17">
        <v>0.03</v>
      </c>
      <c r="AE47" s="17">
        <v>0.16</v>
      </c>
      <c r="AF47" s="17">
        <v>0.52</v>
      </c>
      <c r="AG47" s="17">
        <v>0</v>
      </c>
      <c r="AH47" s="17">
        <v>181</v>
      </c>
      <c r="AI47" s="17">
        <v>111</v>
      </c>
      <c r="AJ47" s="17">
        <v>30.7</v>
      </c>
      <c r="AK47" s="17">
        <v>107</v>
      </c>
      <c r="AL47" s="17">
        <v>1.1000000000000001</v>
      </c>
    </row>
    <row r="48" spans="1:38" ht="17.25" customHeight="1" x14ac:dyDescent="0.25">
      <c r="A48" s="91"/>
      <c r="B48" s="24">
        <v>365</v>
      </c>
      <c r="C48" s="14" t="s">
        <v>4</v>
      </c>
      <c r="D48" s="67">
        <v>5</v>
      </c>
      <c r="E48" s="30">
        <v>3.06</v>
      </c>
      <c r="F48" s="24"/>
      <c r="G48" s="24"/>
      <c r="H48" s="28"/>
      <c r="I48" s="28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66"/>
      <c r="U48" s="66"/>
      <c r="V48" s="66"/>
      <c r="W48" s="66"/>
      <c r="X48" s="66"/>
      <c r="Y48" s="17">
        <v>0.1</v>
      </c>
      <c r="Z48" s="17">
        <v>7.2</v>
      </c>
      <c r="AA48" s="17">
        <v>0.1</v>
      </c>
      <c r="AB48" s="17">
        <v>66</v>
      </c>
      <c r="AC48" s="17">
        <v>45</v>
      </c>
      <c r="AD48" s="17">
        <v>0</v>
      </c>
      <c r="AE48" s="17">
        <v>0.01</v>
      </c>
      <c r="AF48" s="17">
        <v>0</v>
      </c>
      <c r="AG48" s="17">
        <v>0.13</v>
      </c>
      <c r="AH48" s="17">
        <v>3</v>
      </c>
      <c r="AI48" s="17">
        <v>2.4</v>
      </c>
      <c r="AJ48" s="17">
        <v>0</v>
      </c>
      <c r="AK48" s="17">
        <v>3</v>
      </c>
      <c r="AL48" s="17">
        <v>0.02</v>
      </c>
    </row>
    <row r="49" spans="1:38" ht="17.25" customHeight="1" x14ac:dyDescent="0.25">
      <c r="A49" s="91"/>
      <c r="B49" s="7" t="s">
        <v>60</v>
      </c>
      <c r="C49" s="25" t="s">
        <v>6</v>
      </c>
      <c r="D49" s="64">
        <v>20</v>
      </c>
      <c r="E49" s="65">
        <v>13.91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17">
        <v>3.5249999999999999</v>
      </c>
      <c r="Z49" s="17">
        <v>4.4249999999999998</v>
      </c>
      <c r="AA49" s="17">
        <v>0</v>
      </c>
      <c r="AB49" s="17">
        <v>54.6</v>
      </c>
      <c r="AC49" s="17">
        <v>39</v>
      </c>
      <c r="AD49" s="17">
        <v>7.4999999999999997E-3</v>
      </c>
      <c r="AE49" s="17">
        <v>4.4999999999999998E-2</v>
      </c>
      <c r="AF49" s="17">
        <v>0.10500000000000001</v>
      </c>
      <c r="AG49" s="17">
        <v>0</v>
      </c>
      <c r="AH49" s="17">
        <v>12.975</v>
      </c>
      <c r="AI49" s="17">
        <v>132</v>
      </c>
      <c r="AJ49" s="17">
        <v>5.4749999999999996</v>
      </c>
      <c r="AK49" s="17">
        <v>75</v>
      </c>
      <c r="AL49" s="17">
        <v>0.15</v>
      </c>
    </row>
    <row r="50" spans="1:38" ht="17.25" customHeight="1" x14ac:dyDescent="0.25">
      <c r="A50" s="91"/>
      <c r="B50" s="24">
        <v>114</v>
      </c>
      <c r="C50" s="33" t="s">
        <v>5</v>
      </c>
      <c r="D50" s="5">
        <v>40</v>
      </c>
      <c r="E50" s="30">
        <v>1.73</v>
      </c>
      <c r="F50" s="24"/>
      <c r="G50" s="24"/>
      <c r="H50" s="28"/>
      <c r="I50" s="28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66"/>
      <c r="U50" s="66"/>
      <c r="V50" s="66"/>
      <c r="W50" s="66"/>
      <c r="X50" s="66"/>
      <c r="Y50" s="17">
        <v>3</v>
      </c>
      <c r="Z50" s="17">
        <v>0.3</v>
      </c>
      <c r="AA50" s="17">
        <v>19.7</v>
      </c>
      <c r="AB50" s="17">
        <v>94</v>
      </c>
      <c r="AC50" s="17">
        <v>0</v>
      </c>
      <c r="AD50" s="17">
        <v>0.04</v>
      </c>
      <c r="AE50" s="17">
        <v>0.01</v>
      </c>
      <c r="AF50" s="17">
        <v>0</v>
      </c>
      <c r="AG50" s="17">
        <v>0</v>
      </c>
      <c r="AH50" s="17">
        <v>37.200000000000003</v>
      </c>
      <c r="AI50" s="17">
        <v>8</v>
      </c>
      <c r="AJ50" s="17">
        <v>5.6</v>
      </c>
      <c r="AK50" s="17">
        <v>26</v>
      </c>
      <c r="AL50" s="17">
        <v>0.44</v>
      </c>
    </row>
    <row r="51" spans="1:38" ht="17.25" customHeight="1" x14ac:dyDescent="0.25">
      <c r="A51" s="27"/>
      <c r="B51" s="24">
        <v>118</v>
      </c>
      <c r="C51" s="25" t="s">
        <v>45</v>
      </c>
      <c r="D51" s="64">
        <v>120</v>
      </c>
      <c r="E51" s="65">
        <v>8.64</v>
      </c>
      <c r="F51" s="24"/>
      <c r="G51" s="24"/>
      <c r="H51" s="28"/>
      <c r="I51" s="28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66"/>
      <c r="U51" s="66"/>
      <c r="V51" s="66"/>
      <c r="W51" s="66"/>
      <c r="X51" s="66"/>
      <c r="Y51" s="17">
        <v>0.32</v>
      </c>
      <c r="Z51" s="17">
        <v>0.32</v>
      </c>
      <c r="AA51" s="17">
        <v>11.76</v>
      </c>
      <c r="AB51" s="17">
        <v>37.6</v>
      </c>
      <c r="AC51" s="17">
        <v>6</v>
      </c>
      <c r="AD51" s="17">
        <v>0.04</v>
      </c>
      <c r="AE51" s="17">
        <v>0.02</v>
      </c>
      <c r="AF51" s="17">
        <v>12</v>
      </c>
      <c r="AG51" s="17">
        <v>0</v>
      </c>
      <c r="AH51" s="17">
        <v>333.6</v>
      </c>
      <c r="AI51" s="17">
        <v>19.2</v>
      </c>
      <c r="AJ51" s="17">
        <v>10.8</v>
      </c>
      <c r="AK51" s="17">
        <v>13.2</v>
      </c>
      <c r="AL51" s="17">
        <v>2.64</v>
      </c>
    </row>
    <row r="52" spans="1:38" s="41" customFormat="1" x14ac:dyDescent="0.25">
      <c r="A52" s="43"/>
      <c r="B52" s="44"/>
      <c r="C52" s="39" t="s">
        <v>25</v>
      </c>
      <c r="D52" s="15">
        <f>D45+D46+D47+D48+D49+D50+D51</f>
        <v>625</v>
      </c>
      <c r="E52" s="42">
        <f>E45+E46+E47+E48+E49+E50+E51</f>
        <v>61.18</v>
      </c>
      <c r="F52" s="46"/>
      <c r="G52" s="46"/>
      <c r="H52" s="46"/>
      <c r="I52" s="46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42">
        <f>Y45+Y46+Y47+Y48+Y49+Y50+Y51</f>
        <v>20.745000000000001</v>
      </c>
      <c r="Z52" s="42">
        <f t="shared" ref="Z52:AL52" si="6">Z45+Z46+Z47+Z48+Z49+Z50+Z51</f>
        <v>23.645</v>
      </c>
      <c r="AA52" s="42">
        <f t="shared" si="6"/>
        <v>84.16</v>
      </c>
      <c r="AB52" s="42">
        <f t="shared" si="6"/>
        <v>643.70000000000005</v>
      </c>
      <c r="AC52" s="42">
        <f t="shared" si="6"/>
        <v>196.99</v>
      </c>
      <c r="AD52" s="42">
        <f t="shared" si="6"/>
        <v>0.18750000000000003</v>
      </c>
      <c r="AE52" s="42">
        <f t="shared" si="6"/>
        <v>0.49500000000000005</v>
      </c>
      <c r="AF52" s="42">
        <f t="shared" si="6"/>
        <v>13.234999999999999</v>
      </c>
      <c r="AG52" s="42">
        <f t="shared" si="6"/>
        <v>0.13</v>
      </c>
      <c r="AH52" s="42">
        <f t="shared" si="6"/>
        <v>782.77500000000009</v>
      </c>
      <c r="AI52" s="42">
        <f t="shared" si="6"/>
        <v>421.59999999999997</v>
      </c>
      <c r="AJ52" s="42">
        <f t="shared" si="6"/>
        <v>84.574999999999989</v>
      </c>
      <c r="AK52" s="42">
        <f t="shared" si="6"/>
        <v>425.2</v>
      </c>
      <c r="AL52" s="42">
        <f t="shared" si="6"/>
        <v>5.65</v>
      </c>
    </row>
    <row r="53" spans="1:38" ht="17.25" customHeight="1" x14ac:dyDescent="0.25">
      <c r="A53" s="91" t="s">
        <v>15</v>
      </c>
      <c r="B53" s="34">
        <v>209</v>
      </c>
      <c r="C53" s="12" t="s">
        <v>52</v>
      </c>
      <c r="D53" s="5">
        <v>80</v>
      </c>
      <c r="E53" s="30">
        <v>43.05</v>
      </c>
      <c r="F53" s="24"/>
      <c r="G53" s="24"/>
      <c r="H53" s="28"/>
      <c r="I53" s="28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66"/>
      <c r="U53" s="66"/>
      <c r="V53" s="66"/>
      <c r="W53" s="66"/>
      <c r="X53" s="66"/>
      <c r="Y53" s="17">
        <v>12.5</v>
      </c>
      <c r="Z53" s="17">
        <v>14.2</v>
      </c>
      <c r="AA53" s="17">
        <v>8.6</v>
      </c>
      <c r="AB53" s="17">
        <v>212.7</v>
      </c>
      <c r="AC53" s="17">
        <v>5.01</v>
      </c>
      <c r="AD53" s="17">
        <v>0.05</v>
      </c>
      <c r="AE53" s="17">
        <v>0.06</v>
      </c>
      <c r="AF53" s="17">
        <v>0.5</v>
      </c>
      <c r="AG53" s="17">
        <v>0</v>
      </c>
      <c r="AH53" s="17">
        <v>183.5</v>
      </c>
      <c r="AI53" s="17">
        <v>23.47</v>
      </c>
      <c r="AJ53" s="17">
        <v>51.2</v>
      </c>
      <c r="AK53" s="17">
        <v>115.2</v>
      </c>
      <c r="AL53" s="17">
        <v>1.07</v>
      </c>
    </row>
    <row r="54" spans="1:38" ht="17.25" customHeight="1" x14ac:dyDescent="0.25">
      <c r="A54" s="91"/>
      <c r="B54" s="24" t="s">
        <v>62</v>
      </c>
      <c r="C54" s="35" t="s">
        <v>49</v>
      </c>
      <c r="D54" s="5">
        <v>150</v>
      </c>
      <c r="E54" s="30">
        <v>14.91</v>
      </c>
      <c r="F54" s="24"/>
      <c r="G54" s="24"/>
      <c r="H54" s="28"/>
      <c r="I54" s="28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66"/>
      <c r="U54" s="66"/>
      <c r="V54" s="66"/>
      <c r="W54" s="66"/>
      <c r="X54" s="66"/>
      <c r="Y54" s="17">
        <v>8.6999999999999993</v>
      </c>
      <c r="Z54" s="17">
        <v>5.4</v>
      </c>
      <c r="AA54" s="17">
        <v>45</v>
      </c>
      <c r="AB54" s="17">
        <v>263.8</v>
      </c>
      <c r="AC54" s="17">
        <v>27.5</v>
      </c>
      <c r="AD54" s="17">
        <v>0.21</v>
      </c>
      <c r="AE54" s="17">
        <v>0.12</v>
      </c>
      <c r="AF54" s="17">
        <v>0</v>
      </c>
      <c r="AG54" s="17">
        <v>0</v>
      </c>
      <c r="AH54" s="17">
        <v>219</v>
      </c>
      <c r="AI54" s="17">
        <v>14</v>
      </c>
      <c r="AJ54" s="17">
        <v>120</v>
      </c>
      <c r="AK54" s="17">
        <v>180</v>
      </c>
      <c r="AL54" s="17">
        <v>4</v>
      </c>
    </row>
    <row r="55" spans="1:38" ht="17.25" customHeight="1" x14ac:dyDescent="0.25">
      <c r="A55" s="91"/>
      <c r="B55" s="24">
        <v>300</v>
      </c>
      <c r="C55" s="36" t="s">
        <v>12</v>
      </c>
      <c r="D55" s="5">
        <v>200</v>
      </c>
      <c r="E55" s="30">
        <v>1.49</v>
      </c>
      <c r="F55" s="24"/>
      <c r="G55" s="24"/>
      <c r="H55" s="28"/>
      <c r="I55" s="28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66"/>
      <c r="U55" s="66"/>
      <c r="V55" s="66"/>
      <c r="W55" s="66"/>
      <c r="X55" s="66"/>
      <c r="Y55" s="17">
        <v>0.1</v>
      </c>
      <c r="Z55" s="17">
        <v>0</v>
      </c>
      <c r="AA55" s="17">
        <v>12</v>
      </c>
      <c r="AB55" s="17">
        <v>48.6</v>
      </c>
      <c r="AC55" s="17">
        <v>0.3</v>
      </c>
      <c r="AD55" s="17">
        <v>0</v>
      </c>
      <c r="AE55" s="17">
        <v>1.1111111111111112E-2</v>
      </c>
      <c r="AF55" s="17">
        <v>0</v>
      </c>
      <c r="AG55" s="17">
        <v>0</v>
      </c>
      <c r="AH55" s="17">
        <v>20.8</v>
      </c>
      <c r="AI55" s="17">
        <v>4.5</v>
      </c>
      <c r="AJ55" s="17">
        <v>3.8</v>
      </c>
      <c r="AK55" s="17">
        <v>7.2</v>
      </c>
      <c r="AL55" s="17">
        <v>0.7</v>
      </c>
    </row>
    <row r="56" spans="1:38" ht="17.25" customHeight="1" x14ac:dyDescent="0.25">
      <c r="A56" s="91"/>
      <c r="B56" s="24">
        <v>114</v>
      </c>
      <c r="C56" s="33" t="s">
        <v>5</v>
      </c>
      <c r="D56" s="5">
        <v>40</v>
      </c>
      <c r="E56" s="30">
        <v>1.73</v>
      </c>
      <c r="F56" s="24"/>
      <c r="G56" s="24"/>
      <c r="H56" s="28"/>
      <c r="I56" s="28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66"/>
      <c r="U56" s="66"/>
      <c r="V56" s="66"/>
      <c r="W56" s="66"/>
      <c r="X56" s="66"/>
      <c r="Y56" s="17">
        <v>3</v>
      </c>
      <c r="Z56" s="17">
        <v>0.3</v>
      </c>
      <c r="AA56" s="17">
        <v>19.7</v>
      </c>
      <c r="AB56" s="17">
        <v>94</v>
      </c>
      <c r="AC56" s="17">
        <v>0</v>
      </c>
      <c r="AD56" s="17">
        <v>0.04</v>
      </c>
      <c r="AE56" s="17">
        <v>0.01</v>
      </c>
      <c r="AF56" s="17">
        <v>0</v>
      </c>
      <c r="AG56" s="17">
        <v>0</v>
      </c>
      <c r="AH56" s="17">
        <v>37.200000000000003</v>
      </c>
      <c r="AI56" s="17">
        <v>8</v>
      </c>
      <c r="AJ56" s="17">
        <v>5.6</v>
      </c>
      <c r="AK56" s="17">
        <v>26</v>
      </c>
      <c r="AL56" s="17">
        <v>0.44</v>
      </c>
    </row>
    <row r="57" spans="1:38" s="41" customFormat="1" x14ac:dyDescent="0.25">
      <c r="A57" s="43"/>
      <c r="B57" s="44"/>
      <c r="C57" s="39" t="s">
        <v>25</v>
      </c>
      <c r="D57" s="15">
        <f>SUM(D53:D56)</f>
        <v>470</v>
      </c>
      <c r="E57" s="42">
        <f>SUM(E53:E56)</f>
        <v>61.179999999999993</v>
      </c>
      <c r="F57" s="46"/>
      <c r="G57" s="46"/>
      <c r="H57" s="46"/>
      <c r="I57" s="46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42">
        <f t="shared" ref="Y57:AF57" si="7">SUM(Y53:Y56)</f>
        <v>24.3</v>
      </c>
      <c r="Z57" s="42">
        <f t="shared" si="7"/>
        <v>19.900000000000002</v>
      </c>
      <c r="AA57" s="42">
        <f t="shared" si="7"/>
        <v>85.3</v>
      </c>
      <c r="AB57" s="42">
        <f t="shared" si="7"/>
        <v>619.1</v>
      </c>
      <c r="AC57" s="42">
        <f t="shared" si="7"/>
        <v>32.809999999999995</v>
      </c>
      <c r="AD57" s="42">
        <f t="shared" si="7"/>
        <v>0.3</v>
      </c>
      <c r="AE57" s="42">
        <f t="shared" si="7"/>
        <v>0.2011111111111111</v>
      </c>
      <c r="AF57" s="42">
        <f t="shared" si="7"/>
        <v>0.5</v>
      </c>
      <c r="AG57" s="42">
        <v>0</v>
      </c>
      <c r="AH57" s="42">
        <f>SUM(AH53:AH56)</f>
        <v>460.5</v>
      </c>
      <c r="AI57" s="42">
        <f>SUM(AI53:AI56)</f>
        <v>49.97</v>
      </c>
      <c r="AJ57" s="42">
        <f>SUM(AJ53:AJ56)</f>
        <v>180.6</v>
      </c>
      <c r="AK57" s="42">
        <f>SUM(AK53:AK56)</f>
        <v>328.4</v>
      </c>
      <c r="AL57" s="42">
        <f>SUM(AL53:AL56)</f>
        <v>6.2100000000000009</v>
      </c>
    </row>
    <row r="58" spans="1:38" x14ac:dyDescent="0.25">
      <c r="A58" s="22" t="s">
        <v>50</v>
      </c>
      <c r="B58" s="7"/>
      <c r="C58" s="33"/>
      <c r="D58" s="5"/>
      <c r="E58" s="30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</row>
    <row r="59" spans="1:38" ht="17.25" customHeight="1" x14ac:dyDescent="0.25">
      <c r="A59" s="91" t="s">
        <v>15</v>
      </c>
      <c r="B59" s="24">
        <v>153</v>
      </c>
      <c r="C59" s="25" t="s">
        <v>46</v>
      </c>
      <c r="D59" s="64">
        <v>150</v>
      </c>
      <c r="E59" s="65">
        <v>54.9</v>
      </c>
      <c r="F59" s="24"/>
      <c r="G59" s="24"/>
      <c r="H59" s="28"/>
      <c r="I59" s="28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66"/>
      <c r="U59" s="66"/>
      <c r="V59" s="66"/>
      <c r="W59" s="66"/>
      <c r="X59" s="66"/>
      <c r="Y59" s="17">
        <v>24.26</v>
      </c>
      <c r="Z59" s="17">
        <v>8.31</v>
      </c>
      <c r="AA59" s="17">
        <v>39.75</v>
      </c>
      <c r="AB59" s="17">
        <v>330.81</v>
      </c>
      <c r="AC59" s="17">
        <v>71.8</v>
      </c>
      <c r="AD59" s="17">
        <v>0.06</v>
      </c>
      <c r="AE59" s="17">
        <v>0.31</v>
      </c>
      <c r="AF59" s="17">
        <v>0.28999999999999998</v>
      </c>
      <c r="AG59" s="17">
        <v>0</v>
      </c>
      <c r="AH59" s="17">
        <v>159</v>
      </c>
      <c r="AI59" s="17">
        <v>212</v>
      </c>
      <c r="AJ59" s="17">
        <v>32</v>
      </c>
      <c r="AK59" s="17">
        <v>290</v>
      </c>
      <c r="AL59" s="17">
        <v>0.9</v>
      </c>
    </row>
    <row r="60" spans="1:38" ht="17.25" customHeight="1" x14ac:dyDescent="0.25">
      <c r="A60" s="91"/>
      <c r="B60" s="24">
        <v>300</v>
      </c>
      <c r="C60" s="36" t="s">
        <v>12</v>
      </c>
      <c r="D60" s="5">
        <v>180</v>
      </c>
      <c r="E60" s="30">
        <v>1.44</v>
      </c>
      <c r="F60" s="24"/>
      <c r="G60" s="24"/>
      <c r="H60" s="28"/>
      <c r="I60" s="28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66"/>
      <c r="U60" s="66"/>
      <c r="V60" s="66"/>
      <c r="W60" s="66"/>
      <c r="X60" s="66"/>
      <c r="Y60" s="17">
        <v>0.09</v>
      </c>
      <c r="Z60" s="17">
        <v>0</v>
      </c>
      <c r="AA60" s="17">
        <v>10.8</v>
      </c>
      <c r="AB60" s="17">
        <v>43.74</v>
      </c>
      <c r="AC60" s="17">
        <v>0.27</v>
      </c>
      <c r="AD60" s="17">
        <v>0</v>
      </c>
      <c r="AE60" s="17">
        <v>0.01</v>
      </c>
      <c r="AF60" s="17">
        <v>0</v>
      </c>
      <c r="AG60" s="17">
        <v>0</v>
      </c>
      <c r="AH60" s="17">
        <v>18.72</v>
      </c>
      <c r="AI60" s="17">
        <v>4.05</v>
      </c>
      <c r="AJ60" s="17">
        <v>3.42</v>
      </c>
      <c r="AK60" s="17">
        <v>6.48</v>
      </c>
      <c r="AL60" s="17">
        <v>0.63</v>
      </c>
    </row>
    <row r="61" spans="1:38" ht="17.25" customHeight="1" x14ac:dyDescent="0.25">
      <c r="A61" s="91"/>
      <c r="B61" s="24">
        <v>365</v>
      </c>
      <c r="C61" s="14" t="s">
        <v>4</v>
      </c>
      <c r="D61" s="67">
        <v>5</v>
      </c>
      <c r="E61" s="30">
        <v>3.11</v>
      </c>
      <c r="F61" s="24"/>
      <c r="G61" s="24"/>
      <c r="H61" s="28"/>
      <c r="I61" s="28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66"/>
      <c r="U61" s="66"/>
      <c r="V61" s="66"/>
      <c r="W61" s="66"/>
      <c r="X61" s="66"/>
      <c r="Y61" s="17">
        <v>0.05</v>
      </c>
      <c r="Z61" s="17">
        <v>3.6</v>
      </c>
      <c r="AA61" s="17">
        <v>0.05</v>
      </c>
      <c r="AB61" s="17">
        <v>33</v>
      </c>
      <c r="AC61" s="17">
        <v>22.5</v>
      </c>
      <c r="AD61" s="17">
        <v>0</v>
      </c>
      <c r="AE61" s="17">
        <v>5.0000000000000001E-3</v>
      </c>
      <c r="AF61" s="17">
        <v>0</v>
      </c>
      <c r="AG61" s="17">
        <v>6.5000000000000002E-2</v>
      </c>
      <c r="AH61" s="17">
        <v>1.5</v>
      </c>
      <c r="AI61" s="17">
        <v>1.2</v>
      </c>
      <c r="AJ61" s="17">
        <v>0</v>
      </c>
      <c r="AK61" s="17">
        <v>1.5</v>
      </c>
      <c r="AL61" s="17">
        <v>0.01</v>
      </c>
    </row>
    <row r="62" spans="1:38" ht="17.25" customHeight="1" x14ac:dyDescent="0.25">
      <c r="A62" s="91"/>
      <c r="B62" s="24">
        <v>114</v>
      </c>
      <c r="C62" s="33" t="s">
        <v>5</v>
      </c>
      <c r="D62" s="5">
        <v>40</v>
      </c>
      <c r="E62" s="30">
        <v>1.73</v>
      </c>
      <c r="F62" s="24"/>
      <c r="G62" s="24"/>
      <c r="H62" s="28"/>
      <c r="I62" s="28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66"/>
      <c r="U62" s="66"/>
      <c r="V62" s="66"/>
      <c r="W62" s="66"/>
      <c r="X62" s="66"/>
      <c r="Y62" s="17">
        <v>3</v>
      </c>
      <c r="Z62" s="17">
        <v>0.3</v>
      </c>
      <c r="AA62" s="17">
        <v>19.7</v>
      </c>
      <c r="AB62" s="17">
        <v>94</v>
      </c>
      <c r="AC62" s="17">
        <v>0</v>
      </c>
      <c r="AD62" s="17">
        <v>0.04</v>
      </c>
      <c r="AE62" s="17">
        <v>0.01</v>
      </c>
      <c r="AF62" s="17">
        <v>0</v>
      </c>
      <c r="AG62" s="17">
        <v>0</v>
      </c>
      <c r="AH62" s="17">
        <v>37.200000000000003</v>
      </c>
      <c r="AI62" s="17">
        <v>8</v>
      </c>
      <c r="AJ62" s="17">
        <v>5.6</v>
      </c>
      <c r="AK62" s="17">
        <v>26</v>
      </c>
      <c r="AL62" s="17">
        <v>0.44</v>
      </c>
    </row>
    <row r="63" spans="1:38" s="41" customFormat="1" x14ac:dyDescent="0.25">
      <c r="A63" s="43"/>
      <c r="B63" s="44"/>
      <c r="C63" s="39" t="s">
        <v>25</v>
      </c>
      <c r="D63" s="15">
        <f>D59+D60+D61+D62</f>
        <v>375</v>
      </c>
      <c r="E63" s="42">
        <f>E59+E60+E61+E62</f>
        <v>61.179999999999993</v>
      </c>
      <c r="F63" s="46"/>
      <c r="G63" s="46"/>
      <c r="H63" s="46"/>
      <c r="I63" s="46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3">
        <f>Y59+Y60+Y61+Y62</f>
        <v>27.400000000000002</v>
      </c>
      <c r="Z63" s="73">
        <f t="shared" ref="Z63:AL63" si="8">Z59+Z60+Z61+Z62</f>
        <v>12.21</v>
      </c>
      <c r="AA63" s="73">
        <f t="shared" si="8"/>
        <v>70.3</v>
      </c>
      <c r="AB63" s="73">
        <f t="shared" si="8"/>
        <v>501.55</v>
      </c>
      <c r="AC63" s="73">
        <f t="shared" si="8"/>
        <v>94.57</v>
      </c>
      <c r="AD63" s="73">
        <f t="shared" si="8"/>
        <v>0.1</v>
      </c>
      <c r="AE63" s="73">
        <f t="shared" si="8"/>
        <v>0.33500000000000002</v>
      </c>
      <c r="AF63" s="73">
        <f t="shared" si="8"/>
        <v>0.28999999999999998</v>
      </c>
      <c r="AG63" s="73">
        <f t="shared" si="8"/>
        <v>6.5000000000000002E-2</v>
      </c>
      <c r="AH63" s="73">
        <f t="shared" si="8"/>
        <v>216.42000000000002</v>
      </c>
      <c r="AI63" s="73">
        <f t="shared" si="8"/>
        <v>225.25</v>
      </c>
      <c r="AJ63" s="73">
        <f t="shared" si="8"/>
        <v>41.02</v>
      </c>
      <c r="AK63" s="73">
        <f t="shared" si="8"/>
        <v>323.98</v>
      </c>
      <c r="AL63" s="73">
        <f t="shared" si="8"/>
        <v>1.98</v>
      </c>
    </row>
    <row r="64" spans="1:38" x14ac:dyDescent="0.25">
      <c r="A64" s="22" t="s">
        <v>51</v>
      </c>
      <c r="B64" s="7"/>
      <c r="C64" s="33"/>
      <c r="D64" s="5"/>
      <c r="E64" s="30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9" x14ac:dyDescent="0.25">
      <c r="A65" s="91" t="s">
        <v>15</v>
      </c>
      <c r="B65" s="7" t="s">
        <v>75</v>
      </c>
      <c r="C65" s="33" t="s">
        <v>74</v>
      </c>
      <c r="D65" s="5">
        <v>80</v>
      </c>
      <c r="E65" s="30">
        <v>50.72</v>
      </c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17">
        <v>11.2</v>
      </c>
      <c r="Z65" s="17">
        <v>9.14</v>
      </c>
      <c r="AA65" s="17">
        <v>8.23</v>
      </c>
      <c r="AB65" s="17">
        <v>158.97</v>
      </c>
      <c r="AC65" s="17">
        <v>24.64</v>
      </c>
      <c r="AD65" s="17">
        <v>0.05</v>
      </c>
      <c r="AE65" s="17">
        <v>0.12</v>
      </c>
      <c r="AF65" s="17">
        <v>0.1</v>
      </c>
      <c r="AG65" s="17">
        <v>0</v>
      </c>
      <c r="AH65" s="17">
        <v>234.67</v>
      </c>
      <c r="AI65" s="17">
        <v>30.93</v>
      </c>
      <c r="AJ65" s="17">
        <v>21.33</v>
      </c>
      <c r="AK65" s="17">
        <v>146.13</v>
      </c>
      <c r="AL65" s="17">
        <v>2.0299999999999998</v>
      </c>
    </row>
    <row r="66" spans="1:39" x14ac:dyDescent="0.25">
      <c r="A66" s="91"/>
      <c r="B66" s="7">
        <v>227</v>
      </c>
      <c r="C66" s="12" t="s">
        <v>19</v>
      </c>
      <c r="D66" s="10">
        <v>150</v>
      </c>
      <c r="E66" s="30">
        <v>7.24</v>
      </c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17">
        <v>5.5</v>
      </c>
      <c r="Z66" s="17">
        <v>5.3</v>
      </c>
      <c r="AA66" s="17">
        <v>35.299999999999997</v>
      </c>
      <c r="AB66" s="17">
        <v>211.1</v>
      </c>
      <c r="AC66" s="17">
        <v>0</v>
      </c>
      <c r="AD66" s="17">
        <v>0.06</v>
      </c>
      <c r="AE66" s="17">
        <v>0.02</v>
      </c>
      <c r="AF66" s="17">
        <v>0</v>
      </c>
      <c r="AG66" s="17">
        <v>0</v>
      </c>
      <c r="AH66" s="17">
        <v>37.5</v>
      </c>
      <c r="AI66" s="17">
        <v>10.5</v>
      </c>
      <c r="AJ66" s="17">
        <v>9</v>
      </c>
      <c r="AK66" s="17">
        <v>36</v>
      </c>
      <c r="AL66" s="17">
        <v>0.9</v>
      </c>
    </row>
    <row r="67" spans="1:39" x14ac:dyDescent="0.25">
      <c r="A67" s="91"/>
      <c r="B67" s="24">
        <v>300</v>
      </c>
      <c r="C67" s="36" t="s">
        <v>12</v>
      </c>
      <c r="D67" s="5">
        <v>200</v>
      </c>
      <c r="E67" s="30">
        <v>1.49</v>
      </c>
      <c r="F67" s="24"/>
      <c r="G67" s="24"/>
      <c r="H67" s="28"/>
      <c r="I67" s="28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66"/>
      <c r="U67" s="66"/>
      <c r="V67" s="66"/>
      <c r="W67" s="66"/>
      <c r="X67" s="66"/>
      <c r="Y67" s="17">
        <v>0.1</v>
      </c>
      <c r="Z67" s="17">
        <v>0</v>
      </c>
      <c r="AA67" s="17">
        <v>12</v>
      </c>
      <c r="AB67" s="17">
        <v>48.6</v>
      </c>
      <c r="AC67" s="17">
        <v>0.3</v>
      </c>
      <c r="AD67" s="17">
        <v>0</v>
      </c>
      <c r="AE67" s="17">
        <v>1.1111111111111112E-2</v>
      </c>
      <c r="AF67" s="17">
        <v>0</v>
      </c>
      <c r="AG67" s="17">
        <v>0</v>
      </c>
      <c r="AH67" s="17">
        <v>20.8</v>
      </c>
      <c r="AI67" s="17">
        <v>4.5</v>
      </c>
      <c r="AJ67" s="17">
        <v>3.8</v>
      </c>
      <c r="AK67" s="17">
        <v>7.2</v>
      </c>
      <c r="AL67" s="17">
        <v>0.7</v>
      </c>
    </row>
    <row r="68" spans="1:39" x14ac:dyDescent="0.25">
      <c r="A68" s="91"/>
      <c r="B68" s="24">
        <v>114</v>
      </c>
      <c r="C68" s="33" t="s">
        <v>5</v>
      </c>
      <c r="D68" s="5">
        <v>40</v>
      </c>
      <c r="E68" s="30">
        <v>1.73</v>
      </c>
      <c r="F68" s="24"/>
      <c r="G68" s="24"/>
      <c r="H68" s="28"/>
      <c r="I68" s="28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66"/>
      <c r="U68" s="66"/>
      <c r="V68" s="66"/>
      <c r="W68" s="66"/>
      <c r="X68" s="66"/>
      <c r="Y68" s="17">
        <v>3</v>
      </c>
      <c r="Z68" s="17">
        <v>0.3</v>
      </c>
      <c r="AA68" s="17">
        <v>19.7</v>
      </c>
      <c r="AB68" s="17">
        <v>94</v>
      </c>
      <c r="AC68" s="17">
        <v>0</v>
      </c>
      <c r="AD68" s="17">
        <v>0.04</v>
      </c>
      <c r="AE68" s="17">
        <v>0.01</v>
      </c>
      <c r="AF68" s="17">
        <v>0</v>
      </c>
      <c r="AG68" s="17">
        <v>0</v>
      </c>
      <c r="AH68" s="17">
        <v>37.200000000000003</v>
      </c>
      <c r="AI68" s="17">
        <v>8</v>
      </c>
      <c r="AJ68" s="17">
        <v>5.6</v>
      </c>
      <c r="AK68" s="17">
        <v>26</v>
      </c>
      <c r="AL68" s="17">
        <v>0.44</v>
      </c>
    </row>
    <row r="69" spans="1:39" s="41" customFormat="1" x14ac:dyDescent="0.25">
      <c r="A69" s="43"/>
      <c r="B69" s="44"/>
      <c r="C69" s="39" t="s">
        <v>25</v>
      </c>
      <c r="D69" s="15">
        <f>D65+D66+D67+D68</f>
        <v>470</v>
      </c>
      <c r="E69" s="42">
        <f>E65+E66+E67+E68</f>
        <v>61.18</v>
      </c>
      <c r="F69" s="47"/>
      <c r="G69" s="47"/>
      <c r="H69" s="47"/>
      <c r="I69" s="47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42">
        <f>Y65+Y66+Y67+Y68</f>
        <v>19.8</v>
      </c>
      <c r="Z69" s="42">
        <f t="shared" ref="Z69:AL69" si="9">Z65+Z66+Z67+Z68</f>
        <v>14.740000000000002</v>
      </c>
      <c r="AA69" s="42">
        <f t="shared" si="9"/>
        <v>75.23</v>
      </c>
      <c r="AB69" s="42">
        <f t="shared" si="9"/>
        <v>512.67000000000007</v>
      </c>
      <c r="AC69" s="42">
        <f t="shared" si="9"/>
        <v>24.94</v>
      </c>
      <c r="AD69" s="42">
        <f t="shared" si="9"/>
        <v>0.15</v>
      </c>
      <c r="AE69" s="42">
        <f t="shared" si="9"/>
        <v>0.16111111111111109</v>
      </c>
      <c r="AF69" s="42">
        <f t="shared" si="9"/>
        <v>0.1</v>
      </c>
      <c r="AG69" s="42">
        <f t="shared" si="9"/>
        <v>0</v>
      </c>
      <c r="AH69" s="42">
        <f t="shared" si="9"/>
        <v>330.16999999999996</v>
      </c>
      <c r="AI69" s="42">
        <f t="shared" si="9"/>
        <v>53.93</v>
      </c>
      <c r="AJ69" s="42">
        <f t="shared" si="9"/>
        <v>39.729999999999997</v>
      </c>
      <c r="AK69" s="42">
        <f t="shared" si="9"/>
        <v>215.32999999999998</v>
      </c>
      <c r="AL69" s="42">
        <f t="shared" si="9"/>
        <v>4.07</v>
      </c>
    </row>
    <row r="70" spans="1:39" x14ac:dyDescent="0.25">
      <c r="A70" s="22" t="s">
        <v>53</v>
      </c>
      <c r="B70" s="7"/>
      <c r="C70" s="33"/>
      <c r="D70" s="5"/>
      <c r="E70" s="30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9" x14ac:dyDescent="0.25">
      <c r="A71" s="91" t="s">
        <v>15</v>
      </c>
      <c r="B71" s="8" t="s">
        <v>13</v>
      </c>
      <c r="C71" s="12" t="s">
        <v>55</v>
      </c>
      <c r="D71" s="9">
        <v>65</v>
      </c>
      <c r="E71" s="18">
        <v>6.2</v>
      </c>
      <c r="Y71" s="17">
        <v>0.8</v>
      </c>
      <c r="Z71" s="17">
        <v>7.1</v>
      </c>
      <c r="AA71" s="17">
        <v>8.08</v>
      </c>
      <c r="AB71" s="17">
        <v>99.36</v>
      </c>
      <c r="AC71" s="17">
        <v>322.2</v>
      </c>
      <c r="AD71" s="17">
        <v>0.02</v>
      </c>
      <c r="AE71" s="17">
        <v>0.03</v>
      </c>
      <c r="AF71" s="17">
        <v>23.1</v>
      </c>
      <c r="AG71" s="17">
        <v>0</v>
      </c>
      <c r="AH71" s="17">
        <v>214</v>
      </c>
      <c r="AI71" s="17">
        <v>30</v>
      </c>
      <c r="AJ71" s="17">
        <v>15</v>
      </c>
      <c r="AK71" s="17">
        <v>25</v>
      </c>
      <c r="AL71" s="17">
        <v>0.7</v>
      </c>
    </row>
    <row r="72" spans="1:39" x14ac:dyDescent="0.25">
      <c r="A72" s="91"/>
      <c r="B72" s="7" t="s">
        <v>61</v>
      </c>
      <c r="C72" s="12" t="s">
        <v>54</v>
      </c>
      <c r="D72" s="6">
        <v>80</v>
      </c>
      <c r="E72" s="18">
        <v>37.08</v>
      </c>
      <c r="Y72" s="17">
        <v>11.84</v>
      </c>
      <c r="Z72" s="17">
        <v>2.21</v>
      </c>
      <c r="AA72" s="17">
        <v>7.76</v>
      </c>
      <c r="AB72" s="17">
        <v>98.21</v>
      </c>
      <c r="AC72" s="17">
        <v>17.600000000000001</v>
      </c>
      <c r="AD72" s="17">
        <v>0.06</v>
      </c>
      <c r="AE72" s="17">
        <v>7.0000000000000007E-2</v>
      </c>
      <c r="AF72" s="17">
        <v>0.13</v>
      </c>
      <c r="AG72" s="17">
        <v>0</v>
      </c>
      <c r="AH72" s="17">
        <v>240.8</v>
      </c>
      <c r="AI72" s="17">
        <v>28.8</v>
      </c>
      <c r="AJ72" s="17">
        <v>32.799999999999997</v>
      </c>
      <c r="AK72" s="17">
        <v>150.4</v>
      </c>
      <c r="AL72" s="17">
        <v>0.72</v>
      </c>
    </row>
    <row r="73" spans="1:39" x14ac:dyDescent="0.25">
      <c r="A73" s="91"/>
      <c r="B73" s="24">
        <v>241</v>
      </c>
      <c r="C73" s="25" t="s">
        <v>7</v>
      </c>
      <c r="D73" s="26">
        <v>150</v>
      </c>
      <c r="E73" s="29">
        <v>14.68</v>
      </c>
      <c r="F73" s="23"/>
      <c r="G73" s="23"/>
      <c r="H73" s="16"/>
      <c r="I73" s="28"/>
      <c r="J73" s="23"/>
      <c r="K73" s="23"/>
      <c r="L73" s="23"/>
      <c r="M73" s="23"/>
      <c r="N73" s="23"/>
      <c r="O73" s="23"/>
      <c r="P73" s="23"/>
      <c r="Q73" s="23"/>
      <c r="R73" s="23"/>
      <c r="S73" s="23"/>
      <c r="Y73" s="17">
        <v>3.2</v>
      </c>
      <c r="Z73" s="17">
        <v>6.1</v>
      </c>
      <c r="AA73" s="17">
        <v>23.3</v>
      </c>
      <c r="AB73" s="17">
        <v>160.5</v>
      </c>
      <c r="AC73" s="17">
        <v>12.6</v>
      </c>
      <c r="AD73" s="17">
        <v>0.21</v>
      </c>
      <c r="AE73" s="17">
        <v>0.15</v>
      </c>
      <c r="AF73" s="17">
        <v>7.77</v>
      </c>
      <c r="AG73" s="17">
        <v>0</v>
      </c>
      <c r="AH73" s="17">
        <v>957.6</v>
      </c>
      <c r="AI73" s="17">
        <v>77.7</v>
      </c>
      <c r="AJ73" s="17">
        <v>42</v>
      </c>
      <c r="AK73" s="17">
        <v>117.6</v>
      </c>
      <c r="AL73" s="17">
        <v>1.47</v>
      </c>
    </row>
    <row r="74" spans="1:39" x14ac:dyDescent="0.25">
      <c r="A74" s="91"/>
      <c r="B74" s="24">
        <v>300</v>
      </c>
      <c r="C74" s="36" t="s">
        <v>12</v>
      </c>
      <c r="D74" s="6">
        <v>200</v>
      </c>
      <c r="E74" s="18">
        <v>1.49</v>
      </c>
      <c r="F74" s="23"/>
      <c r="G74" s="23"/>
      <c r="H74" s="16"/>
      <c r="I74" s="28"/>
      <c r="J74" s="23"/>
      <c r="K74" s="23"/>
      <c r="L74" s="23"/>
      <c r="M74" s="23"/>
      <c r="N74" s="23"/>
      <c r="O74" s="23"/>
      <c r="P74" s="23"/>
      <c r="Q74" s="23"/>
      <c r="R74" s="23"/>
      <c r="S74" s="23"/>
      <c r="Y74" s="17">
        <v>0.1</v>
      </c>
      <c r="Z74" s="17">
        <v>0</v>
      </c>
      <c r="AA74" s="17">
        <v>12</v>
      </c>
      <c r="AB74" s="17">
        <v>48.6</v>
      </c>
      <c r="AC74" s="17">
        <v>0.3</v>
      </c>
      <c r="AD74" s="17">
        <v>0</v>
      </c>
      <c r="AE74" s="17">
        <v>1.1111111111111112E-2</v>
      </c>
      <c r="AF74" s="17">
        <v>0</v>
      </c>
      <c r="AG74" s="17">
        <v>0</v>
      </c>
      <c r="AH74" s="17">
        <v>20.8</v>
      </c>
      <c r="AI74" s="17">
        <v>4.5</v>
      </c>
      <c r="AJ74" s="17">
        <v>3.8</v>
      </c>
      <c r="AK74" s="17">
        <v>7.2</v>
      </c>
      <c r="AL74" s="17">
        <v>0.7</v>
      </c>
    </row>
    <row r="75" spans="1:39" x14ac:dyDescent="0.25">
      <c r="A75" s="91"/>
      <c r="B75" s="24">
        <v>114</v>
      </c>
      <c r="C75" s="33" t="s">
        <v>5</v>
      </c>
      <c r="D75" s="5">
        <v>40</v>
      </c>
      <c r="E75" s="30">
        <v>1.73</v>
      </c>
      <c r="F75" s="23"/>
      <c r="G75" s="23"/>
      <c r="H75" s="16"/>
      <c r="I75" s="28"/>
      <c r="J75" s="23"/>
      <c r="K75" s="23"/>
      <c r="L75" s="23"/>
      <c r="M75" s="23"/>
      <c r="N75" s="23"/>
      <c r="O75" s="23"/>
      <c r="P75" s="23"/>
      <c r="Q75" s="23"/>
      <c r="R75" s="23"/>
      <c r="S75" s="23"/>
      <c r="Y75" s="17">
        <v>3</v>
      </c>
      <c r="Z75" s="17">
        <v>0.3</v>
      </c>
      <c r="AA75" s="17">
        <v>19.7</v>
      </c>
      <c r="AB75" s="17">
        <v>94</v>
      </c>
      <c r="AC75" s="17">
        <v>0</v>
      </c>
      <c r="AD75" s="17">
        <v>0.04</v>
      </c>
      <c r="AE75" s="17">
        <v>0.01</v>
      </c>
      <c r="AF75" s="17">
        <v>0</v>
      </c>
      <c r="AG75" s="17">
        <v>0</v>
      </c>
      <c r="AH75" s="17">
        <v>37.200000000000003</v>
      </c>
      <c r="AI75" s="17">
        <v>8</v>
      </c>
      <c r="AJ75" s="17">
        <v>5.6</v>
      </c>
      <c r="AK75" s="17">
        <v>26</v>
      </c>
      <c r="AL75" s="17">
        <v>0.44</v>
      </c>
    </row>
    <row r="76" spans="1:39" s="41" customFormat="1" x14ac:dyDescent="0.25">
      <c r="A76" s="48"/>
      <c r="B76" s="49"/>
      <c r="C76" s="50" t="s">
        <v>25</v>
      </c>
      <c r="D76" s="51">
        <f>SUM(D71:D75)</f>
        <v>535</v>
      </c>
      <c r="E76" s="52">
        <f>SUM(E71:E75)</f>
        <v>61.18</v>
      </c>
      <c r="F76" s="46"/>
      <c r="G76" s="46"/>
      <c r="H76" s="46"/>
      <c r="I76" s="46"/>
      <c r="Y76" s="52">
        <f t="shared" ref="Y76:AL76" si="10">SUM(Y71:Y75)</f>
        <v>18.939999999999998</v>
      </c>
      <c r="Z76" s="52">
        <f t="shared" si="10"/>
        <v>15.709999999999999</v>
      </c>
      <c r="AA76" s="52">
        <f t="shared" si="10"/>
        <v>70.84</v>
      </c>
      <c r="AB76" s="52">
        <f t="shared" si="10"/>
        <v>500.67</v>
      </c>
      <c r="AC76" s="52">
        <f t="shared" si="10"/>
        <v>352.70000000000005</v>
      </c>
      <c r="AD76" s="52">
        <f t="shared" si="10"/>
        <v>0.32999999999999996</v>
      </c>
      <c r="AE76" s="52">
        <f t="shared" si="10"/>
        <v>0.27111111111111114</v>
      </c>
      <c r="AF76" s="52">
        <f t="shared" si="10"/>
        <v>31</v>
      </c>
      <c r="AG76" s="52">
        <f t="shared" si="10"/>
        <v>0</v>
      </c>
      <c r="AH76" s="52">
        <f t="shared" si="10"/>
        <v>1470.4</v>
      </c>
      <c r="AI76" s="52">
        <f t="shared" si="10"/>
        <v>149</v>
      </c>
      <c r="AJ76" s="52">
        <f t="shared" si="10"/>
        <v>99.199999999999989</v>
      </c>
      <c r="AK76" s="52">
        <f t="shared" si="10"/>
        <v>326.2</v>
      </c>
      <c r="AL76" s="52">
        <f t="shared" si="10"/>
        <v>4.03</v>
      </c>
      <c r="AM76" s="82"/>
    </row>
    <row r="77" spans="1:39" s="59" customFormat="1" ht="22.5" customHeight="1" x14ac:dyDescent="0.25">
      <c r="A77" s="53"/>
      <c r="B77" s="54"/>
      <c r="C77" s="55" t="s">
        <v>63</v>
      </c>
      <c r="D77" s="56"/>
      <c r="E77" s="57"/>
      <c r="F77" s="54"/>
      <c r="G77" s="54"/>
      <c r="H77" s="54"/>
      <c r="I77" s="54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8">
        <f t="shared" ref="Y77:AL77" si="11">Y18+Y24+Y29+Y34+Y42+Y52+Y57+Y63+Y69+Y76</f>
        <v>223.56500000000003</v>
      </c>
      <c r="Z77" s="58">
        <f t="shared" si="11"/>
        <v>199.07500000000005</v>
      </c>
      <c r="AA77" s="58">
        <f t="shared" si="11"/>
        <v>758.29</v>
      </c>
      <c r="AB77" s="58">
        <f t="shared" si="11"/>
        <v>5725.24</v>
      </c>
      <c r="AC77" s="58">
        <f t="shared" si="11"/>
        <v>1245.8499999999999</v>
      </c>
      <c r="AD77" s="58">
        <f t="shared" si="11"/>
        <v>2.2974999999999999</v>
      </c>
      <c r="AE77" s="58">
        <f t="shared" si="11"/>
        <v>2.880555555555556</v>
      </c>
      <c r="AF77" s="58">
        <f t="shared" si="11"/>
        <v>78.784999999999997</v>
      </c>
      <c r="AG77" s="58">
        <f t="shared" si="11"/>
        <v>0.52</v>
      </c>
      <c r="AH77" s="58">
        <f t="shared" si="11"/>
        <v>6407.875</v>
      </c>
      <c r="AI77" s="58">
        <f t="shared" si="11"/>
        <v>1854.2400000000002</v>
      </c>
      <c r="AJ77" s="58">
        <f t="shared" si="11"/>
        <v>819.21499999999992</v>
      </c>
      <c r="AK77" s="58">
        <f t="shared" si="11"/>
        <v>3282.87</v>
      </c>
      <c r="AL77" s="58">
        <f t="shared" si="11"/>
        <v>41.67</v>
      </c>
    </row>
    <row r="78" spans="1:39" s="80" customFormat="1" ht="21" customHeight="1" x14ac:dyDescent="0.25">
      <c r="A78" s="75"/>
      <c r="B78" s="76"/>
      <c r="C78" s="77" t="s">
        <v>77</v>
      </c>
      <c r="D78" s="78"/>
      <c r="E78" s="79"/>
      <c r="F78" s="76"/>
      <c r="G78" s="76"/>
      <c r="H78" s="76"/>
      <c r="I78" s="76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81">
        <f>Y77/10</f>
        <v>22.356500000000004</v>
      </c>
      <c r="Z78" s="81">
        <f t="shared" ref="Z78:AL78" si="12">Z77/10</f>
        <v>19.907500000000006</v>
      </c>
      <c r="AA78" s="81">
        <f t="shared" si="12"/>
        <v>75.828999999999994</v>
      </c>
      <c r="AB78" s="81">
        <f t="shared" si="12"/>
        <v>572.524</v>
      </c>
      <c r="AC78" s="81">
        <f t="shared" si="12"/>
        <v>124.58499999999999</v>
      </c>
      <c r="AD78" s="81">
        <f t="shared" si="12"/>
        <v>0.22974999999999998</v>
      </c>
      <c r="AE78" s="81">
        <f t="shared" si="12"/>
        <v>0.28805555555555562</v>
      </c>
      <c r="AF78" s="81">
        <f t="shared" si="12"/>
        <v>7.8784999999999998</v>
      </c>
      <c r="AG78" s="81">
        <f t="shared" si="12"/>
        <v>5.2000000000000005E-2</v>
      </c>
      <c r="AH78" s="81">
        <f t="shared" si="12"/>
        <v>640.78750000000002</v>
      </c>
      <c r="AI78" s="81">
        <f t="shared" si="12"/>
        <v>185.42400000000004</v>
      </c>
      <c r="AJ78" s="81">
        <f t="shared" si="12"/>
        <v>81.921499999999995</v>
      </c>
      <c r="AK78" s="81">
        <f t="shared" si="12"/>
        <v>328.28699999999998</v>
      </c>
      <c r="AL78" s="81">
        <f t="shared" si="12"/>
        <v>4.1669999999999998</v>
      </c>
    </row>
    <row r="81" spans="2:38" ht="30" x14ac:dyDescent="0.25">
      <c r="B81" s="3" t="s">
        <v>62</v>
      </c>
      <c r="C81" s="13" t="s">
        <v>49</v>
      </c>
      <c r="D81" s="4">
        <v>150</v>
      </c>
      <c r="E81" s="31">
        <v>12.34</v>
      </c>
      <c r="Y81" s="1">
        <v>8.6999999999999993</v>
      </c>
      <c r="Z81" s="1">
        <v>5.4</v>
      </c>
      <c r="AA81" s="1">
        <v>45</v>
      </c>
      <c r="AB81" s="1">
        <v>263.8</v>
      </c>
      <c r="AC81" s="1">
        <v>27.5</v>
      </c>
      <c r="AD81" s="1">
        <v>0.21</v>
      </c>
      <c r="AE81" s="1">
        <v>0.12</v>
      </c>
      <c r="AF81" s="1">
        <v>0</v>
      </c>
      <c r="AG81" s="1">
        <v>0</v>
      </c>
      <c r="AH81" s="1">
        <v>219</v>
      </c>
      <c r="AI81" s="1">
        <v>14</v>
      </c>
      <c r="AJ81" s="1">
        <v>120</v>
      </c>
      <c r="AK81" s="1">
        <v>180</v>
      </c>
      <c r="AL81" s="1">
        <v>4</v>
      </c>
    </row>
  </sheetData>
  <mergeCells count="57">
    <mergeCell ref="AG9:AG10"/>
    <mergeCell ref="AH9:AH10"/>
    <mergeCell ref="AI9:AI10"/>
    <mergeCell ref="A53:A56"/>
    <mergeCell ref="A30:A33"/>
    <mergeCell ref="A26:A28"/>
    <mergeCell ref="A20:A23"/>
    <mergeCell ref="A11:A17"/>
    <mergeCell ref="AF9:AF10"/>
    <mergeCell ref="AD9:AD10"/>
    <mergeCell ref="AJ9:AJ10"/>
    <mergeCell ref="AK9:AK10"/>
    <mergeCell ref="Y8:AA8"/>
    <mergeCell ref="AC8:AG8"/>
    <mergeCell ref="AH8:AL8"/>
    <mergeCell ref="Y9:Y10"/>
    <mergeCell ref="Z9:Z10"/>
    <mergeCell ref="AA9:AA10"/>
    <mergeCell ref="AC9:AC10"/>
    <mergeCell ref="AL9:AL10"/>
    <mergeCell ref="AE9:AE10"/>
    <mergeCell ref="H9:H10"/>
    <mergeCell ref="I9:I10"/>
    <mergeCell ref="E8:E10"/>
    <mergeCell ref="P9:P10"/>
    <mergeCell ref="Q9:Q10"/>
    <mergeCell ref="J8:N8"/>
    <mergeCell ref="O8:S8"/>
    <mergeCell ref="AB8:AB10"/>
    <mergeCell ref="C9:C10"/>
    <mergeCell ref="F9:F10"/>
    <mergeCell ref="G9:G10"/>
    <mergeCell ref="R9:R10"/>
    <mergeCell ref="S9:S10"/>
    <mergeCell ref="J9:J10"/>
    <mergeCell ref="K9:K10"/>
    <mergeCell ref="L9:L10"/>
    <mergeCell ref="A65:A68"/>
    <mergeCell ref="A71:A75"/>
    <mergeCell ref="M9:M10"/>
    <mergeCell ref="N9:N10"/>
    <mergeCell ref="O9:O10"/>
    <mergeCell ref="A45:A50"/>
    <mergeCell ref="A59:A62"/>
    <mergeCell ref="D8:D10"/>
    <mergeCell ref="F8:H8"/>
    <mergeCell ref="A36:A41"/>
    <mergeCell ref="B43:AL44"/>
    <mergeCell ref="AH6:AJ6"/>
    <mergeCell ref="AH1:AJ1"/>
    <mergeCell ref="AH2:AK2"/>
    <mergeCell ref="AH3:AJ3"/>
    <mergeCell ref="AH4:AJ4"/>
    <mergeCell ref="AH5:AJ5"/>
    <mergeCell ref="D6:AF6"/>
    <mergeCell ref="D7:AG7"/>
    <mergeCell ref="B9:B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ehubieva</dc:creator>
  <cp:lastModifiedBy>Beslan</cp:lastModifiedBy>
  <cp:lastPrinted>2021-09-21T12:05:27Z</cp:lastPrinted>
  <dcterms:created xsi:type="dcterms:W3CDTF">2010-10-12T11:55:22Z</dcterms:created>
  <dcterms:modified xsi:type="dcterms:W3CDTF">2021-11-10T13:52:40Z</dcterms:modified>
</cp:coreProperties>
</file>